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1/Anual/Publicar/"/>
    </mc:Choice>
  </mc:AlternateContent>
  <xr:revisionPtr revIDLastSave="1" documentId="8_{D9F3DB95-C2CB-4BDF-9F27-BB80C84BC48A}" xr6:coauthVersionLast="47" xr6:coauthVersionMax="47" xr10:uidLastSave="{41FC8A7F-F76C-4454-9160-AB3215FCD9B0}"/>
  <bookViews>
    <workbookView xWindow="-120" yWindow="-120" windowWidth="29040" windowHeight="158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_Denunciado" sheetId="26" r:id="rId20"/>
    <sheet name="Denuncias-Renuncias" sheetId="20" r:id="rId21"/>
    <sheet name="Distribucion % Denuncias" sheetId="21" r:id="rId22"/>
    <sheet name="Sobreseimientos" sheetId="22" r:id="rId23"/>
    <sheet name="Terminación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6" l="1"/>
  <c r="J11" i="26"/>
  <c r="H13" i="26"/>
  <c r="I13" i="26"/>
  <c r="J13" i="26"/>
  <c r="I14" i="26"/>
  <c r="J14" i="26"/>
  <c r="I15" i="26"/>
  <c r="J15" i="26"/>
  <c r="H17" i="26"/>
  <c r="I17" i="26"/>
  <c r="J17" i="26"/>
  <c r="J18" i="26"/>
  <c r="H19" i="26"/>
  <c r="I19" i="26"/>
  <c r="J19" i="26"/>
  <c r="H20" i="26"/>
  <c r="I20" i="26"/>
  <c r="I21" i="26"/>
  <c r="I23" i="26"/>
  <c r="J24" i="26"/>
  <c r="H25" i="26"/>
  <c r="H26" i="26"/>
  <c r="I26" i="26"/>
  <c r="J26" i="26"/>
  <c r="H27" i="26"/>
  <c r="I27" i="26"/>
  <c r="I28" i="26"/>
  <c r="J28" i="26"/>
  <c r="H29" i="26"/>
  <c r="I29" i="26"/>
  <c r="J29" i="26"/>
  <c r="H30" i="26"/>
  <c r="J30" i="26"/>
  <c r="H31" i="26"/>
  <c r="I31" i="26"/>
  <c r="J31" i="26"/>
  <c r="H32" i="26"/>
  <c r="I32" i="26"/>
  <c r="J32" i="26"/>
  <c r="H33" i="26"/>
  <c r="I33" i="26"/>
  <c r="J33" i="26"/>
  <c r="I34" i="26"/>
  <c r="J34" i="26"/>
  <c r="H35" i="26"/>
  <c r="I35" i="26"/>
  <c r="J35" i="26"/>
  <c r="H36" i="26"/>
  <c r="I36" i="26"/>
  <c r="J36" i="26"/>
  <c r="H37" i="26"/>
  <c r="I37" i="26"/>
  <c r="J37" i="26"/>
  <c r="H38" i="26"/>
  <c r="I38" i="26"/>
  <c r="J39" i="26"/>
  <c r="H40" i="26"/>
  <c r="I40" i="26"/>
  <c r="J40" i="26"/>
  <c r="H42" i="26"/>
  <c r="I42" i="26"/>
  <c r="H44" i="26"/>
  <c r="I44" i="26"/>
  <c r="J44" i="26"/>
  <c r="H45" i="26"/>
  <c r="J45" i="26"/>
  <c r="H46" i="26"/>
  <c r="I46" i="26"/>
  <c r="J46" i="26"/>
  <c r="I48" i="26"/>
  <c r="J49" i="26"/>
  <c r="I50" i="26"/>
  <c r="J50" i="26"/>
  <c r="H51" i="26"/>
  <c r="J51" i="26"/>
  <c r="H52" i="26"/>
  <c r="I52" i="26"/>
  <c r="J52" i="26"/>
  <c r="I53" i="26"/>
  <c r="J53" i="26"/>
  <c r="H56" i="26"/>
  <c r="I56" i="26"/>
  <c r="I57" i="26"/>
  <c r="J57" i="26"/>
  <c r="H58" i="26"/>
  <c r="I58" i="26"/>
  <c r="J58" i="26"/>
  <c r="H59" i="26"/>
  <c r="I59" i="26"/>
  <c r="J59" i="26"/>
  <c r="G58" i="26"/>
  <c r="G57" i="26"/>
  <c r="G55" i="26"/>
  <c r="G52" i="26"/>
  <c r="G51" i="26"/>
  <c r="G49" i="26"/>
  <c r="G43" i="26"/>
  <c r="G41" i="26"/>
  <c r="G38" i="26"/>
  <c r="G35" i="26"/>
  <c r="G34" i="26"/>
  <c r="G33" i="26"/>
  <c r="G32" i="26"/>
  <c r="G31" i="26"/>
  <c r="G30" i="26"/>
  <c r="G27" i="26"/>
  <c r="G25" i="26"/>
  <c r="G21" i="26"/>
  <c r="G20" i="26"/>
  <c r="G19" i="26"/>
  <c r="G17" i="26"/>
  <c r="G13" i="26"/>
  <c r="G11" i="26"/>
  <c r="J60" i="26" l="1"/>
  <c r="J20" i="26"/>
  <c r="I24" i="26"/>
  <c r="I18" i="26"/>
  <c r="G40" i="26"/>
  <c r="H48" i="26"/>
  <c r="H28" i="26"/>
  <c r="H18" i="26"/>
  <c r="H14" i="26"/>
  <c r="I22" i="26"/>
  <c r="G24" i="26"/>
  <c r="G26" i="26"/>
  <c r="I60" i="26"/>
  <c r="G18" i="26"/>
  <c r="G56" i="26"/>
  <c r="G37" i="26"/>
  <c r="G15" i="26"/>
  <c r="G39" i="26"/>
  <c r="J55" i="26"/>
  <c r="J47" i="26"/>
  <c r="J43" i="26"/>
  <c r="J27" i="26"/>
  <c r="J25" i="26"/>
  <c r="J21" i="26"/>
  <c r="I55" i="26"/>
  <c r="I51" i="26"/>
  <c r="I43" i="26"/>
  <c r="I41" i="26"/>
  <c r="I39" i="26"/>
  <c r="I25" i="26"/>
  <c r="H41" i="26"/>
  <c r="H39" i="26"/>
  <c r="H21" i="26"/>
  <c r="H15" i="26"/>
  <c r="H55" i="26"/>
  <c r="H49" i="26"/>
  <c r="I47" i="26"/>
  <c r="G23" i="26"/>
  <c r="J41" i="26"/>
  <c r="J23" i="26"/>
  <c r="G59" i="26"/>
  <c r="I49" i="26"/>
  <c r="H47" i="26"/>
  <c r="H43" i="26"/>
  <c r="H23" i="26"/>
  <c r="G14" i="26"/>
  <c r="G22" i="26"/>
  <c r="G46" i="26"/>
  <c r="J48" i="26"/>
  <c r="J38" i="26"/>
  <c r="J22" i="26"/>
  <c r="J16" i="26"/>
  <c r="I30" i="26"/>
  <c r="G16" i="26"/>
  <c r="H12" i="26"/>
  <c r="G36" i="26"/>
  <c r="G60" i="26"/>
  <c r="J54" i="26"/>
  <c r="I54" i="26"/>
  <c r="I12" i="26"/>
  <c r="G48" i="26"/>
  <c r="H22" i="26"/>
  <c r="G42" i="26"/>
  <c r="G28" i="26"/>
  <c r="G44" i="26"/>
  <c r="G54" i="26"/>
  <c r="J56" i="26"/>
  <c r="J42" i="26"/>
  <c r="J12" i="26"/>
  <c r="H54" i="26"/>
  <c r="H24" i="26"/>
  <c r="H34" i="26"/>
  <c r="G50" i="26"/>
  <c r="G12" i="26"/>
  <c r="H60" i="26"/>
  <c r="H50" i="26"/>
  <c r="G29" i="26"/>
  <c r="G45" i="26"/>
  <c r="G53" i="26"/>
  <c r="G47" i="26"/>
  <c r="I16" i="26"/>
  <c r="H16" i="26"/>
  <c r="I45" i="26"/>
  <c r="H57" i="26"/>
  <c r="H53" i="26"/>
  <c r="J61" i="19"/>
  <c r="L61" i="19"/>
  <c r="K61" i="19"/>
  <c r="H11" i="26"/>
  <c r="I61" i="19"/>
  <c r="J61" i="26" l="1"/>
  <c r="H61" i="26"/>
  <c r="I61" i="26"/>
  <c r="BU61" i="5"/>
  <c r="BE61" i="5" l="1"/>
  <c r="BQ61" i="5"/>
  <c r="CI61" i="5"/>
  <c r="BK61" i="5"/>
  <c r="BP61" i="5"/>
  <c r="AU61" i="5"/>
  <c r="CA61" i="5"/>
  <c r="BS61" i="5"/>
  <c r="BC61" i="5"/>
  <c r="CE61" i="5"/>
  <c r="AV61" i="5"/>
  <c r="CB61" i="5"/>
  <c r="BL61" i="5"/>
  <c r="CF61" i="5"/>
  <c r="BX61" i="5"/>
  <c r="CJ61" i="5"/>
  <c r="BT61" i="5"/>
  <c r="BD61" i="5"/>
  <c r="BH61" i="5"/>
  <c r="AZ61" i="5"/>
  <c r="BW61" i="5"/>
  <c r="BO61" i="5"/>
  <c r="BG61" i="5"/>
  <c r="AY61" i="5"/>
  <c r="CG61" i="5"/>
  <c r="BY61" i="5"/>
  <c r="BI61" i="5"/>
  <c r="BA61" i="5"/>
  <c r="CK61" i="5"/>
  <c r="CC61" i="5"/>
  <c r="BM61" i="5"/>
  <c r="AW61" i="5"/>
  <c r="BB61" i="5"/>
  <c r="BJ61" i="5"/>
  <c r="CH61" i="5"/>
  <c r="BZ61" i="5"/>
  <c r="BR61" i="5"/>
  <c r="CD61" i="5"/>
  <c r="BF61" i="5"/>
  <c r="BV61" i="5"/>
  <c r="CL61" i="5"/>
  <c r="AX61" i="5"/>
  <c r="BN61" i="5"/>
  <c r="L61" i="20"/>
  <c r="Q61" i="20" l="1"/>
  <c r="I61" i="20"/>
  <c r="E61" i="20"/>
  <c r="K61" i="20"/>
  <c r="M61" i="20"/>
  <c r="O61" i="20"/>
  <c r="G61" i="20"/>
  <c r="J61" i="20"/>
  <c r="F61" i="20"/>
  <c r="N61" i="20"/>
  <c r="P61" i="20"/>
  <c r="H61" i="20"/>
  <c r="D61" i="20"/>
  <c r="D11" i="26"/>
  <c r="E11" i="26"/>
  <c r="F11" i="26"/>
  <c r="D12" i="26"/>
  <c r="E12" i="26"/>
  <c r="F12" i="26"/>
  <c r="D13" i="26"/>
  <c r="E13" i="26"/>
  <c r="F13" i="26"/>
  <c r="D14" i="26"/>
  <c r="E14" i="26"/>
  <c r="F14" i="26"/>
  <c r="D15" i="26"/>
  <c r="E15" i="26"/>
  <c r="F15" i="26"/>
  <c r="D16" i="26"/>
  <c r="E16" i="26"/>
  <c r="F16" i="26"/>
  <c r="D17" i="26"/>
  <c r="E17" i="26"/>
  <c r="F17" i="26"/>
  <c r="D18" i="26"/>
  <c r="E18" i="26"/>
  <c r="F18" i="26"/>
  <c r="D19" i="26"/>
  <c r="E19" i="26"/>
  <c r="F19" i="26"/>
  <c r="D20" i="26"/>
  <c r="E20" i="26"/>
  <c r="F20" i="26"/>
  <c r="D21" i="26"/>
  <c r="E21" i="26"/>
  <c r="F21" i="26"/>
  <c r="D22" i="26"/>
  <c r="E22" i="26"/>
  <c r="F22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27" i="26"/>
  <c r="E27" i="26"/>
  <c r="F27" i="26"/>
  <c r="D28" i="26"/>
  <c r="E28" i="26"/>
  <c r="F28" i="26"/>
  <c r="D29" i="26"/>
  <c r="E29" i="26"/>
  <c r="F29" i="26"/>
  <c r="D30" i="26"/>
  <c r="E30" i="26"/>
  <c r="F30" i="26"/>
  <c r="D31" i="26"/>
  <c r="E31" i="26"/>
  <c r="F31" i="26"/>
  <c r="D32" i="26"/>
  <c r="E32" i="26"/>
  <c r="F32" i="26"/>
  <c r="D33" i="26"/>
  <c r="E33" i="26"/>
  <c r="F33" i="26"/>
  <c r="D34" i="26"/>
  <c r="E34" i="26"/>
  <c r="F34" i="26"/>
  <c r="D35" i="26"/>
  <c r="E35" i="26"/>
  <c r="F35" i="26"/>
  <c r="D36" i="26"/>
  <c r="E36" i="26"/>
  <c r="F36" i="26"/>
  <c r="D37" i="26"/>
  <c r="E37" i="26"/>
  <c r="F37" i="26"/>
  <c r="D38" i="26"/>
  <c r="E38" i="26"/>
  <c r="F38" i="26"/>
  <c r="D39" i="26"/>
  <c r="E39" i="26"/>
  <c r="F39" i="26"/>
  <c r="D40" i="26"/>
  <c r="E40" i="26"/>
  <c r="F40" i="26"/>
  <c r="D41" i="26"/>
  <c r="E41" i="26"/>
  <c r="F41" i="26"/>
  <c r="D42" i="26"/>
  <c r="E42" i="26"/>
  <c r="F42" i="26"/>
  <c r="D43" i="26"/>
  <c r="E43" i="26"/>
  <c r="F43" i="26"/>
  <c r="D44" i="26"/>
  <c r="E44" i="26"/>
  <c r="F44" i="26"/>
  <c r="D45" i="26"/>
  <c r="E45" i="26"/>
  <c r="F45" i="26"/>
  <c r="D46" i="26"/>
  <c r="E46" i="26"/>
  <c r="F46" i="26"/>
  <c r="D47" i="26"/>
  <c r="E47" i="26"/>
  <c r="F47" i="26"/>
  <c r="D48" i="26"/>
  <c r="E48" i="26"/>
  <c r="F48" i="26"/>
  <c r="D49" i="26"/>
  <c r="E49" i="26"/>
  <c r="F49" i="26"/>
  <c r="D50" i="26"/>
  <c r="E50" i="26"/>
  <c r="F50" i="26"/>
  <c r="D51" i="26"/>
  <c r="E51" i="26"/>
  <c r="F51" i="26"/>
  <c r="D52" i="26"/>
  <c r="E52" i="26"/>
  <c r="F52" i="26"/>
  <c r="D53" i="26"/>
  <c r="E53" i="26"/>
  <c r="F53" i="26"/>
  <c r="D54" i="26"/>
  <c r="E54" i="26"/>
  <c r="F54" i="26"/>
  <c r="D55" i="26"/>
  <c r="E55" i="26"/>
  <c r="F55" i="26"/>
  <c r="D56" i="26"/>
  <c r="E56" i="26"/>
  <c r="F56" i="26"/>
  <c r="D57" i="26"/>
  <c r="E57" i="26"/>
  <c r="F57" i="26"/>
  <c r="D58" i="26"/>
  <c r="E58" i="26"/>
  <c r="F58" i="26"/>
  <c r="D59" i="26"/>
  <c r="E59" i="26"/>
  <c r="F59" i="26"/>
  <c r="D60" i="26"/>
  <c r="E60" i="26"/>
  <c r="F60" i="26"/>
  <c r="H64" i="15" l="1"/>
  <c r="G64" i="15"/>
  <c r="D64" i="15"/>
  <c r="I64" i="15"/>
  <c r="E64" i="15"/>
  <c r="J64" i="15"/>
  <c r="F64" i="15"/>
  <c r="D61" i="19"/>
  <c r="D61" i="26" s="1"/>
  <c r="E61" i="19"/>
  <c r="E61" i="26" s="1"/>
  <c r="F61" i="19"/>
  <c r="F61" i="26" s="1"/>
  <c r="H61" i="19"/>
  <c r="G61" i="26" s="1"/>
  <c r="Z62" i="2" l="1"/>
  <c r="AD62" i="2"/>
  <c r="AT62" i="2"/>
  <c r="AL62" i="2"/>
  <c r="F62" i="2"/>
  <c r="AJ62" i="2"/>
  <c r="T62" i="2"/>
  <c r="L62" i="2"/>
  <c r="N62" i="2"/>
  <c r="V62" i="2"/>
  <c r="D62" i="2"/>
  <c r="AV62" i="2"/>
  <c r="AN62" i="2"/>
  <c r="AF62" i="2"/>
  <c r="X62" i="2"/>
  <c r="P62" i="2"/>
  <c r="H62" i="2"/>
  <c r="AR62" i="2"/>
  <c r="AB62" i="2"/>
  <c r="AP62" i="2"/>
  <c r="AH62" i="2"/>
  <c r="R62" i="2"/>
  <c r="AS62" i="2"/>
  <c r="AC62" i="2"/>
  <c r="U62" i="2"/>
  <c r="M62" i="2"/>
  <c r="E62" i="2"/>
  <c r="AE62" i="2"/>
  <c r="S62" i="2"/>
  <c r="AO62" i="2"/>
  <c r="Q62" i="2"/>
  <c r="W62" i="2"/>
  <c r="AQ62" i="2"/>
  <c r="K62" i="2"/>
  <c r="Y62" i="2"/>
  <c r="O62" i="2"/>
  <c r="AA62" i="2"/>
  <c r="AG62" i="2"/>
  <c r="G62" i="2"/>
  <c r="AI62" i="2"/>
  <c r="AW62" i="2"/>
  <c r="AU62" i="2"/>
  <c r="J62" i="2"/>
  <c r="AK62" i="2"/>
  <c r="AM62" i="2"/>
  <c r="I62" i="2"/>
  <c r="AX62" i="2"/>
  <c r="U13" i="20"/>
  <c r="C17" i="26" l="1"/>
  <c r="G17" i="19"/>
  <c r="C25" i="26"/>
  <c r="G25" i="19"/>
  <c r="C33" i="26"/>
  <c r="G33" i="19"/>
  <c r="C41" i="26"/>
  <c r="G41" i="19"/>
  <c r="C49" i="26"/>
  <c r="G49" i="19"/>
  <c r="C57" i="26"/>
  <c r="G57" i="19"/>
  <c r="C18" i="26"/>
  <c r="G18" i="19"/>
  <c r="C26" i="26"/>
  <c r="G26" i="19"/>
  <c r="C34" i="26"/>
  <c r="G34" i="19"/>
  <c r="C42" i="26"/>
  <c r="G42" i="19"/>
  <c r="C50" i="26"/>
  <c r="G50" i="19"/>
  <c r="C58" i="26"/>
  <c r="G58" i="19"/>
  <c r="C11" i="26"/>
  <c r="G11" i="19"/>
  <c r="C19" i="26"/>
  <c r="G19" i="19"/>
  <c r="C27" i="26"/>
  <c r="G27" i="19"/>
  <c r="C35" i="26"/>
  <c r="G35" i="19"/>
  <c r="C43" i="26"/>
  <c r="G43" i="19"/>
  <c r="C51" i="26"/>
  <c r="G51" i="19"/>
  <c r="C59" i="26"/>
  <c r="G59" i="19"/>
  <c r="C12" i="26"/>
  <c r="G12" i="19"/>
  <c r="C20" i="26"/>
  <c r="G20" i="19"/>
  <c r="C28" i="26"/>
  <c r="G28" i="19"/>
  <c r="C36" i="26"/>
  <c r="G36" i="19"/>
  <c r="C44" i="26"/>
  <c r="G44" i="19"/>
  <c r="C52" i="26"/>
  <c r="G52" i="19"/>
  <c r="C60" i="26"/>
  <c r="G60" i="19"/>
  <c r="C13" i="26"/>
  <c r="G13" i="19"/>
  <c r="C21" i="26"/>
  <c r="G21" i="19"/>
  <c r="C29" i="26"/>
  <c r="G29" i="19"/>
  <c r="C37" i="26"/>
  <c r="G37" i="19"/>
  <c r="C45" i="26"/>
  <c r="G45" i="19"/>
  <c r="C53" i="26"/>
  <c r="G53" i="19"/>
  <c r="C14" i="26"/>
  <c r="G14" i="19"/>
  <c r="C22" i="26"/>
  <c r="G22" i="19"/>
  <c r="C30" i="26"/>
  <c r="G30" i="19"/>
  <c r="C38" i="26"/>
  <c r="G38" i="19"/>
  <c r="C46" i="26"/>
  <c r="G46" i="19"/>
  <c r="C54" i="26"/>
  <c r="G54" i="19"/>
  <c r="C15" i="26"/>
  <c r="G15" i="19"/>
  <c r="C23" i="26"/>
  <c r="G23" i="19"/>
  <c r="C31" i="26"/>
  <c r="G31" i="19"/>
  <c r="C39" i="26"/>
  <c r="G39" i="19"/>
  <c r="C47" i="26"/>
  <c r="G47" i="19"/>
  <c r="C55" i="26"/>
  <c r="G55" i="19"/>
  <c r="C16" i="26"/>
  <c r="G16" i="19"/>
  <c r="C24" i="26"/>
  <c r="G24" i="19"/>
  <c r="C32" i="26"/>
  <c r="G32" i="19"/>
  <c r="C40" i="26"/>
  <c r="G40" i="19"/>
  <c r="C48" i="26"/>
  <c r="G48" i="19"/>
  <c r="C56" i="26"/>
  <c r="G56" i="19"/>
  <c r="C60" i="16"/>
  <c r="C62" i="2" l="1"/>
  <c r="C61" i="4"/>
  <c r="S61" i="4"/>
  <c r="K61" i="4"/>
  <c r="R61" i="4"/>
  <c r="J61" i="4"/>
  <c r="Q61" i="4"/>
  <c r="I61" i="4"/>
  <c r="P61" i="4"/>
  <c r="H61" i="4"/>
  <c r="O61" i="4"/>
  <c r="G61" i="4"/>
  <c r="V61" i="4"/>
  <c r="N61" i="4"/>
  <c r="F61" i="4"/>
  <c r="U61" i="4"/>
  <c r="M61" i="4"/>
  <c r="E61" i="4"/>
  <c r="T61" i="4"/>
  <c r="L61" i="4"/>
  <c r="D61" i="4"/>
  <c r="C61" i="22" l="1"/>
  <c r="C61" i="20"/>
  <c r="I61" i="22"/>
  <c r="H61" i="22"/>
  <c r="G61" i="22"/>
  <c r="F61" i="22"/>
  <c r="E61" i="22"/>
  <c r="D61" i="22"/>
  <c r="C61" i="19" l="1"/>
  <c r="C61" i="26" l="1"/>
  <c r="G61" i="19"/>
  <c r="C61" i="10"/>
  <c r="C61" i="9"/>
  <c r="C64" i="14"/>
  <c r="P61" i="9"/>
  <c r="H61" i="9"/>
  <c r="J61" i="10"/>
  <c r="AB65" i="12"/>
  <c r="T65" i="12"/>
  <c r="L65" i="12"/>
  <c r="D65" i="12"/>
  <c r="AF64" i="14"/>
  <c r="X64" i="14"/>
  <c r="P64" i="14"/>
  <c r="H64" i="14"/>
  <c r="N61" i="17"/>
  <c r="F61" i="17"/>
  <c r="O61" i="9"/>
  <c r="G61" i="9"/>
  <c r="I61" i="10"/>
  <c r="AA65" i="12"/>
  <c r="S65" i="12"/>
  <c r="K65" i="12"/>
  <c r="AE64" i="14"/>
  <c r="W64" i="14"/>
  <c r="O64" i="14"/>
  <c r="G64" i="14"/>
  <c r="M61" i="17"/>
  <c r="E61" i="17"/>
  <c r="N61" i="9"/>
  <c r="F61" i="9"/>
  <c r="H61" i="10"/>
  <c r="Z65" i="12"/>
  <c r="R65" i="12"/>
  <c r="J65" i="12"/>
  <c r="AD64" i="14"/>
  <c r="V64" i="14"/>
  <c r="N64" i="14"/>
  <c r="F64" i="14"/>
  <c r="L61" i="17"/>
  <c r="D61" i="17"/>
  <c r="M61" i="9"/>
  <c r="E61" i="9"/>
  <c r="G61" i="10"/>
  <c r="E61" i="11"/>
  <c r="Y65" i="12"/>
  <c r="Q65" i="12"/>
  <c r="I65" i="12"/>
  <c r="AC64" i="14"/>
  <c r="U64" i="14"/>
  <c r="M64" i="14"/>
  <c r="E64" i="14"/>
  <c r="K61" i="17"/>
  <c r="L61" i="9"/>
  <c r="D61" i="9"/>
  <c r="F61" i="10"/>
  <c r="D61" i="11"/>
  <c r="AF65" i="12"/>
  <c r="X65" i="12"/>
  <c r="P65" i="12"/>
  <c r="H65" i="12"/>
  <c r="AJ64" i="14"/>
  <c r="AB64" i="14"/>
  <c r="T64" i="14"/>
  <c r="L64" i="14"/>
  <c r="D64" i="14"/>
  <c r="J61" i="17"/>
  <c r="K61" i="9"/>
  <c r="E61" i="10"/>
  <c r="C65" i="12"/>
  <c r="AE65" i="12"/>
  <c r="W65" i="12"/>
  <c r="O65" i="12"/>
  <c r="G65" i="12"/>
  <c r="AI64" i="14"/>
  <c r="AA64" i="14"/>
  <c r="S64" i="14"/>
  <c r="K64" i="14"/>
  <c r="C64" i="15"/>
  <c r="C61" i="17"/>
  <c r="Q61" i="17"/>
  <c r="I61" i="17"/>
  <c r="J61" i="9"/>
  <c r="D61" i="10"/>
  <c r="AD65" i="12"/>
  <c r="V65" i="12"/>
  <c r="N65" i="12"/>
  <c r="F65" i="12"/>
  <c r="AH64" i="14"/>
  <c r="Z64" i="14"/>
  <c r="R64" i="14"/>
  <c r="J64" i="14"/>
  <c r="P61" i="17"/>
  <c r="H61" i="17"/>
  <c r="Q61" i="9"/>
  <c r="I61" i="9"/>
  <c r="K61" i="10"/>
  <c r="C61" i="11"/>
  <c r="AC65" i="12"/>
  <c r="U65" i="12"/>
  <c r="M65" i="12"/>
  <c r="E65" i="12"/>
  <c r="AG64" i="14"/>
  <c r="Y64" i="14"/>
  <c r="Q64" i="14"/>
  <c r="I64" i="14"/>
  <c r="O61" i="17"/>
  <c r="G61" i="17"/>
  <c r="C61" i="7"/>
  <c r="C61" i="6" l="1"/>
  <c r="Q61" i="3"/>
  <c r="I61" i="3"/>
  <c r="AO61" i="5"/>
  <c r="AG61" i="5"/>
  <c r="Y61" i="5"/>
  <c r="Q61" i="5"/>
  <c r="I61" i="5"/>
  <c r="I61" i="6"/>
  <c r="AI61" i="7"/>
  <c r="AA61" i="7"/>
  <c r="S61" i="7"/>
  <c r="K61" i="7"/>
  <c r="C62" i="8"/>
  <c r="K62" i="8"/>
  <c r="S62" i="8"/>
  <c r="U62" i="8"/>
  <c r="P61" i="3"/>
  <c r="H61" i="3"/>
  <c r="AN61" i="5"/>
  <c r="AF61" i="5"/>
  <c r="X61" i="5"/>
  <c r="P61" i="5"/>
  <c r="H61" i="5"/>
  <c r="H61" i="6"/>
  <c r="AH61" i="7"/>
  <c r="Z61" i="7"/>
  <c r="R61" i="7"/>
  <c r="J61" i="7"/>
  <c r="R62" i="8"/>
  <c r="J62" i="8"/>
  <c r="T62" i="8"/>
  <c r="O61" i="3"/>
  <c r="G61" i="3"/>
  <c r="AM61" i="5"/>
  <c r="AE61" i="5"/>
  <c r="W61" i="5"/>
  <c r="O61" i="5"/>
  <c r="G61" i="5"/>
  <c r="G61" i="6"/>
  <c r="AG61" i="7"/>
  <c r="Y61" i="7"/>
  <c r="Q61" i="7"/>
  <c r="I61" i="7"/>
  <c r="Q62" i="8"/>
  <c r="I62" i="8"/>
  <c r="N61" i="3"/>
  <c r="F61" i="3"/>
  <c r="AT61" i="5"/>
  <c r="AL61" i="5"/>
  <c r="AD61" i="5"/>
  <c r="V61" i="5"/>
  <c r="N61" i="5"/>
  <c r="F61" i="5"/>
  <c r="N61" i="6"/>
  <c r="F61" i="6"/>
  <c r="AF61" i="7"/>
  <c r="X61" i="7"/>
  <c r="P61" i="7"/>
  <c r="H61" i="7"/>
  <c r="P62" i="8"/>
  <c r="H62" i="8"/>
  <c r="M61" i="3"/>
  <c r="E61" i="3"/>
  <c r="AS61" i="5"/>
  <c r="AK61" i="5"/>
  <c r="AC61" i="5"/>
  <c r="U61" i="5"/>
  <c r="M61" i="5"/>
  <c r="E61" i="5"/>
  <c r="M61" i="6"/>
  <c r="E61" i="6"/>
  <c r="AE61" i="7"/>
  <c r="W61" i="7"/>
  <c r="O61" i="7"/>
  <c r="G61" i="7"/>
  <c r="O62" i="8"/>
  <c r="G62" i="8"/>
  <c r="L61" i="3"/>
  <c r="D61" i="3"/>
  <c r="AR61" i="5"/>
  <c r="AJ61" i="5"/>
  <c r="AB61" i="5"/>
  <c r="T61" i="5"/>
  <c r="L61" i="5"/>
  <c r="D61" i="5"/>
  <c r="L61" i="6"/>
  <c r="D61" i="6"/>
  <c r="AD61" i="7"/>
  <c r="V61" i="7"/>
  <c r="N61" i="7"/>
  <c r="F61" i="7"/>
  <c r="N62" i="8"/>
  <c r="F62" i="8"/>
  <c r="C61" i="3"/>
  <c r="K61" i="3"/>
  <c r="C61" i="5"/>
  <c r="AQ61" i="5"/>
  <c r="AI61" i="5"/>
  <c r="AA61" i="5"/>
  <c r="S61" i="5"/>
  <c r="K61" i="5"/>
  <c r="K61" i="6"/>
  <c r="AC61" i="7"/>
  <c r="U61" i="7"/>
  <c r="M61" i="7"/>
  <c r="E61" i="7"/>
  <c r="M62" i="8"/>
  <c r="E62" i="8"/>
  <c r="W62" i="8"/>
  <c r="R61" i="3"/>
  <c r="J61" i="3"/>
  <c r="AP61" i="5"/>
  <c r="AH61" i="5"/>
  <c r="Z61" i="5"/>
  <c r="R61" i="5"/>
  <c r="J61" i="5"/>
  <c r="J61" i="6"/>
  <c r="AB61" i="7"/>
  <c r="T61" i="7"/>
  <c r="L61" i="7"/>
  <c r="D61" i="7"/>
  <c r="L62" i="8"/>
  <c r="D62" i="8"/>
  <c r="V62" i="8"/>
  <c r="C62" i="13" l="1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C12" i="21" l="1"/>
  <c r="D12" i="21"/>
  <c r="E12" i="21"/>
  <c r="F12" i="21"/>
  <c r="G12" i="21"/>
  <c r="H12" i="21"/>
  <c r="I12" i="21"/>
  <c r="C13" i="21"/>
  <c r="D13" i="21"/>
  <c r="E13" i="21"/>
  <c r="F13" i="21"/>
  <c r="G13" i="21"/>
  <c r="H13" i="21"/>
  <c r="I13" i="21"/>
  <c r="C14" i="21"/>
  <c r="D14" i="21"/>
  <c r="E14" i="21"/>
  <c r="F14" i="21"/>
  <c r="G14" i="21"/>
  <c r="H14" i="21"/>
  <c r="I14" i="21"/>
  <c r="C15" i="21"/>
  <c r="D15" i="21"/>
  <c r="E15" i="21"/>
  <c r="F15" i="21"/>
  <c r="G15" i="21"/>
  <c r="H15" i="21"/>
  <c r="I15" i="21"/>
  <c r="C16" i="21"/>
  <c r="D16" i="21"/>
  <c r="E16" i="21"/>
  <c r="F16" i="21"/>
  <c r="G16" i="21"/>
  <c r="H16" i="21"/>
  <c r="I16" i="21"/>
  <c r="C17" i="21"/>
  <c r="D17" i="21"/>
  <c r="E17" i="21"/>
  <c r="F17" i="21"/>
  <c r="G17" i="21"/>
  <c r="H17" i="21"/>
  <c r="I17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1" i="21"/>
  <c r="D21" i="21"/>
  <c r="E21" i="21"/>
  <c r="F21" i="21"/>
  <c r="G21" i="21"/>
  <c r="H21" i="21"/>
  <c r="I21" i="21"/>
  <c r="C22" i="21"/>
  <c r="D22" i="21"/>
  <c r="E22" i="21"/>
  <c r="F22" i="21"/>
  <c r="G22" i="21"/>
  <c r="H22" i="21"/>
  <c r="I22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  <c r="C27" i="21"/>
  <c r="D27" i="21"/>
  <c r="E27" i="21"/>
  <c r="F27" i="21"/>
  <c r="G27" i="21"/>
  <c r="H27" i="21"/>
  <c r="I27" i="21"/>
  <c r="C28" i="21"/>
  <c r="D28" i="21"/>
  <c r="E28" i="21"/>
  <c r="F28" i="21"/>
  <c r="G28" i="21"/>
  <c r="H28" i="21"/>
  <c r="I28" i="21"/>
  <c r="C29" i="21"/>
  <c r="D29" i="21"/>
  <c r="E29" i="21"/>
  <c r="F29" i="21"/>
  <c r="G29" i="21"/>
  <c r="H29" i="21"/>
  <c r="I29" i="21"/>
  <c r="C30" i="21"/>
  <c r="D30" i="21"/>
  <c r="E30" i="21"/>
  <c r="F30" i="21"/>
  <c r="G30" i="21"/>
  <c r="H30" i="21"/>
  <c r="I30" i="21"/>
  <c r="C31" i="21"/>
  <c r="D31" i="21"/>
  <c r="E31" i="21"/>
  <c r="F31" i="21"/>
  <c r="G31" i="21"/>
  <c r="H31" i="21"/>
  <c r="I31" i="21"/>
  <c r="C32" i="21"/>
  <c r="D32" i="21"/>
  <c r="E32" i="21"/>
  <c r="F32" i="21"/>
  <c r="G32" i="21"/>
  <c r="H32" i="21"/>
  <c r="I32" i="21"/>
  <c r="C33" i="21"/>
  <c r="D33" i="21"/>
  <c r="E33" i="21"/>
  <c r="F33" i="21"/>
  <c r="G33" i="21"/>
  <c r="H33" i="21"/>
  <c r="I33" i="21"/>
  <c r="C34" i="21"/>
  <c r="D34" i="21"/>
  <c r="E34" i="21"/>
  <c r="F34" i="21"/>
  <c r="G34" i="21"/>
  <c r="H34" i="21"/>
  <c r="I34" i="21"/>
  <c r="C35" i="21"/>
  <c r="D35" i="21"/>
  <c r="E35" i="21"/>
  <c r="F35" i="21"/>
  <c r="G35" i="21"/>
  <c r="H35" i="21"/>
  <c r="I35" i="21"/>
  <c r="C36" i="21"/>
  <c r="D36" i="21"/>
  <c r="E36" i="21"/>
  <c r="F36" i="21"/>
  <c r="G36" i="21"/>
  <c r="H36" i="21"/>
  <c r="I36" i="21"/>
  <c r="C37" i="21"/>
  <c r="D37" i="21"/>
  <c r="E37" i="21"/>
  <c r="F37" i="21"/>
  <c r="G37" i="21"/>
  <c r="H37" i="21"/>
  <c r="I37" i="21"/>
  <c r="C38" i="21"/>
  <c r="D38" i="21"/>
  <c r="E38" i="21"/>
  <c r="F38" i="21"/>
  <c r="G38" i="21"/>
  <c r="H38" i="21"/>
  <c r="I38" i="21"/>
  <c r="C39" i="21"/>
  <c r="D39" i="21"/>
  <c r="E39" i="21"/>
  <c r="F39" i="21"/>
  <c r="G39" i="21"/>
  <c r="H39" i="21"/>
  <c r="I39" i="21"/>
  <c r="C40" i="21"/>
  <c r="D40" i="21"/>
  <c r="E40" i="21"/>
  <c r="F40" i="21"/>
  <c r="G40" i="21"/>
  <c r="H40" i="21"/>
  <c r="I40" i="21"/>
  <c r="C41" i="21"/>
  <c r="D41" i="21"/>
  <c r="E41" i="21"/>
  <c r="F41" i="21"/>
  <c r="G41" i="21"/>
  <c r="H41" i="21"/>
  <c r="I41" i="21"/>
  <c r="C42" i="21"/>
  <c r="D42" i="21"/>
  <c r="E42" i="21"/>
  <c r="F42" i="21"/>
  <c r="G42" i="21"/>
  <c r="H42" i="21"/>
  <c r="I42" i="21"/>
  <c r="C43" i="21"/>
  <c r="D43" i="21"/>
  <c r="E43" i="21"/>
  <c r="F43" i="21"/>
  <c r="G43" i="21"/>
  <c r="H43" i="21"/>
  <c r="I43" i="21"/>
  <c r="C44" i="21"/>
  <c r="D44" i="21"/>
  <c r="E44" i="21"/>
  <c r="F44" i="21"/>
  <c r="G44" i="21"/>
  <c r="H44" i="21"/>
  <c r="I44" i="21"/>
  <c r="C45" i="21"/>
  <c r="D45" i="21"/>
  <c r="E45" i="21"/>
  <c r="F45" i="21"/>
  <c r="G45" i="21"/>
  <c r="H45" i="21"/>
  <c r="I45" i="21"/>
  <c r="C46" i="21"/>
  <c r="D46" i="21"/>
  <c r="E46" i="21"/>
  <c r="F46" i="21"/>
  <c r="G46" i="21"/>
  <c r="H46" i="21"/>
  <c r="I46" i="21"/>
  <c r="C47" i="21"/>
  <c r="D47" i="21"/>
  <c r="E47" i="21"/>
  <c r="F47" i="21"/>
  <c r="G47" i="21"/>
  <c r="H47" i="21"/>
  <c r="I47" i="21"/>
  <c r="C48" i="21"/>
  <c r="D48" i="21"/>
  <c r="E48" i="21"/>
  <c r="F48" i="21"/>
  <c r="G48" i="21"/>
  <c r="H48" i="21"/>
  <c r="I48" i="21"/>
  <c r="C49" i="21"/>
  <c r="D49" i="21"/>
  <c r="E49" i="21"/>
  <c r="F49" i="21"/>
  <c r="G49" i="21"/>
  <c r="H49" i="21"/>
  <c r="I49" i="21"/>
  <c r="C50" i="21"/>
  <c r="D50" i="21"/>
  <c r="E50" i="21"/>
  <c r="F50" i="21"/>
  <c r="G50" i="21"/>
  <c r="H50" i="21"/>
  <c r="I50" i="21"/>
  <c r="C51" i="21"/>
  <c r="D51" i="21"/>
  <c r="E51" i="21"/>
  <c r="F51" i="21"/>
  <c r="G51" i="21"/>
  <c r="H51" i="21"/>
  <c r="I51" i="21"/>
  <c r="C52" i="21"/>
  <c r="D52" i="21"/>
  <c r="E52" i="21"/>
  <c r="F52" i="21"/>
  <c r="G52" i="21"/>
  <c r="H52" i="21"/>
  <c r="I52" i="21"/>
  <c r="C53" i="21"/>
  <c r="D53" i="21"/>
  <c r="E53" i="21"/>
  <c r="F53" i="21"/>
  <c r="G53" i="21"/>
  <c r="H53" i="21"/>
  <c r="I53" i="21"/>
  <c r="C54" i="21"/>
  <c r="D54" i="21"/>
  <c r="E54" i="21"/>
  <c r="F54" i="21"/>
  <c r="G54" i="21"/>
  <c r="H54" i="21"/>
  <c r="I54" i="21"/>
  <c r="C55" i="21"/>
  <c r="D55" i="21"/>
  <c r="E55" i="21"/>
  <c r="F55" i="21"/>
  <c r="G55" i="21"/>
  <c r="H55" i="21"/>
  <c r="I55" i="21"/>
  <c r="C56" i="21"/>
  <c r="D56" i="21"/>
  <c r="E56" i="21"/>
  <c r="F56" i="21"/>
  <c r="G56" i="21"/>
  <c r="H56" i="21"/>
  <c r="I56" i="21"/>
  <c r="C57" i="21"/>
  <c r="D57" i="21"/>
  <c r="E57" i="21"/>
  <c r="F57" i="21"/>
  <c r="G57" i="21"/>
  <c r="H57" i="21"/>
  <c r="I57" i="21"/>
  <c r="C58" i="21"/>
  <c r="D58" i="21"/>
  <c r="E58" i="21"/>
  <c r="F58" i="21"/>
  <c r="G58" i="21"/>
  <c r="H58" i="21"/>
  <c r="I58" i="21"/>
  <c r="C59" i="21"/>
  <c r="D59" i="21"/>
  <c r="E59" i="21"/>
  <c r="F59" i="21"/>
  <c r="G59" i="21"/>
  <c r="H59" i="21"/>
  <c r="I59" i="21"/>
  <c r="C60" i="21"/>
  <c r="D60" i="21"/>
  <c r="E60" i="21"/>
  <c r="F60" i="21"/>
  <c r="G60" i="21"/>
  <c r="H60" i="21"/>
  <c r="I60" i="21"/>
  <c r="C61" i="21"/>
  <c r="D61" i="21"/>
  <c r="E61" i="21"/>
  <c r="F61" i="21"/>
  <c r="G61" i="21"/>
  <c r="H61" i="21"/>
  <c r="I61" i="21"/>
  <c r="D11" i="21"/>
  <c r="E11" i="21"/>
  <c r="F11" i="21"/>
  <c r="G11" i="21"/>
  <c r="H11" i="21"/>
  <c r="I11" i="21"/>
  <c r="C11" i="21"/>
  <c r="R61" i="20"/>
  <c r="T61" i="20" s="1"/>
  <c r="S61" i="20"/>
  <c r="V61" i="20" s="1"/>
  <c r="W61" i="20"/>
  <c r="X6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Y29" i="20"/>
  <c r="Z29" i="20"/>
  <c r="Y30" i="20"/>
  <c r="Z30" i="20"/>
  <c r="Y31" i="20"/>
  <c r="Z31" i="20"/>
  <c r="Y32" i="20"/>
  <c r="Z32" i="20"/>
  <c r="Y33" i="20"/>
  <c r="Z33" i="20"/>
  <c r="Y34" i="20"/>
  <c r="Z34" i="20"/>
  <c r="Y35" i="20"/>
  <c r="Z35" i="20"/>
  <c r="Y36" i="20"/>
  <c r="Z36" i="20"/>
  <c r="Y37" i="20"/>
  <c r="Z37" i="20"/>
  <c r="Y38" i="20"/>
  <c r="Z38" i="20"/>
  <c r="Y39" i="20"/>
  <c r="Z39" i="20"/>
  <c r="Y40" i="20"/>
  <c r="Z40" i="20"/>
  <c r="Y41" i="20"/>
  <c r="Z41" i="20"/>
  <c r="Y42" i="20"/>
  <c r="Z42" i="20"/>
  <c r="Y43" i="20"/>
  <c r="Z43" i="20"/>
  <c r="Y44" i="20"/>
  <c r="Z44" i="20"/>
  <c r="Y45" i="20"/>
  <c r="Z45" i="20"/>
  <c r="Y46" i="20"/>
  <c r="Z46" i="20"/>
  <c r="Y47" i="20"/>
  <c r="Z47" i="20"/>
  <c r="Y48" i="20"/>
  <c r="Z48" i="20"/>
  <c r="Y49" i="20"/>
  <c r="Z49" i="20"/>
  <c r="Y50" i="20"/>
  <c r="Z50" i="20"/>
  <c r="Y51" i="20"/>
  <c r="Z51" i="20"/>
  <c r="Y52" i="20"/>
  <c r="Z52" i="20"/>
  <c r="Y53" i="20"/>
  <c r="Z53" i="20"/>
  <c r="Y54" i="20"/>
  <c r="Z54" i="20"/>
  <c r="Y55" i="20"/>
  <c r="Z55" i="20"/>
  <c r="Y56" i="20"/>
  <c r="Z56" i="20"/>
  <c r="Y57" i="20"/>
  <c r="Z57" i="20"/>
  <c r="Y58" i="20"/>
  <c r="Z58" i="20"/>
  <c r="Y59" i="20"/>
  <c r="Z59" i="20"/>
  <c r="Y60" i="20"/>
  <c r="Z60" i="20"/>
  <c r="Y61" i="20"/>
  <c r="Z61" i="20"/>
  <c r="Z11" i="20"/>
  <c r="Y11" i="20"/>
  <c r="T12" i="20"/>
  <c r="U12" i="20"/>
  <c r="V12" i="20"/>
  <c r="W12" i="20"/>
  <c r="X12" i="20"/>
  <c r="T13" i="20"/>
  <c r="V13" i="20"/>
  <c r="W13" i="20"/>
  <c r="X13" i="20"/>
  <c r="T14" i="20"/>
  <c r="U14" i="20"/>
  <c r="V14" i="20"/>
  <c r="W14" i="20"/>
  <c r="X14" i="20"/>
  <c r="T15" i="20"/>
  <c r="U15" i="20"/>
  <c r="V15" i="20"/>
  <c r="W15" i="20"/>
  <c r="X15" i="20"/>
  <c r="T16" i="20"/>
  <c r="U16" i="20"/>
  <c r="V16" i="20"/>
  <c r="W16" i="20"/>
  <c r="X16" i="20"/>
  <c r="T17" i="20"/>
  <c r="U17" i="20"/>
  <c r="V17" i="20"/>
  <c r="W17" i="20"/>
  <c r="X17" i="20"/>
  <c r="T18" i="20"/>
  <c r="U18" i="20"/>
  <c r="V18" i="20"/>
  <c r="W18" i="20"/>
  <c r="X18" i="20"/>
  <c r="T19" i="20"/>
  <c r="U19" i="20"/>
  <c r="V19" i="20"/>
  <c r="W19" i="20"/>
  <c r="X19" i="20"/>
  <c r="T20" i="20"/>
  <c r="U20" i="20"/>
  <c r="V20" i="20"/>
  <c r="W20" i="20"/>
  <c r="X20" i="20"/>
  <c r="T21" i="20"/>
  <c r="U21" i="20"/>
  <c r="V21" i="20"/>
  <c r="W21" i="20"/>
  <c r="X21" i="20"/>
  <c r="T22" i="20"/>
  <c r="U22" i="20"/>
  <c r="V22" i="20"/>
  <c r="W22" i="20"/>
  <c r="X22" i="20"/>
  <c r="T23" i="20"/>
  <c r="U23" i="20"/>
  <c r="V23" i="20"/>
  <c r="W23" i="20"/>
  <c r="X23" i="20"/>
  <c r="T24" i="20"/>
  <c r="U24" i="20"/>
  <c r="V24" i="20"/>
  <c r="W24" i="20"/>
  <c r="X24" i="20"/>
  <c r="T25" i="20"/>
  <c r="U25" i="20"/>
  <c r="V25" i="20"/>
  <c r="W25" i="20"/>
  <c r="X25" i="20"/>
  <c r="T26" i="20"/>
  <c r="U26" i="20"/>
  <c r="V26" i="20"/>
  <c r="W26" i="20"/>
  <c r="X26" i="20"/>
  <c r="T27" i="20"/>
  <c r="U27" i="20"/>
  <c r="V27" i="20"/>
  <c r="W27" i="20"/>
  <c r="X27" i="20"/>
  <c r="T28" i="20"/>
  <c r="U28" i="20"/>
  <c r="V28" i="20"/>
  <c r="W28" i="20"/>
  <c r="X28" i="20"/>
  <c r="T29" i="20"/>
  <c r="U29" i="20"/>
  <c r="V29" i="20"/>
  <c r="W29" i="20"/>
  <c r="X29" i="20"/>
  <c r="T30" i="20"/>
  <c r="U30" i="20"/>
  <c r="V30" i="20"/>
  <c r="W30" i="20"/>
  <c r="X30" i="20"/>
  <c r="T31" i="20"/>
  <c r="U31" i="20"/>
  <c r="V31" i="20"/>
  <c r="W31" i="20"/>
  <c r="X31" i="20"/>
  <c r="T32" i="20"/>
  <c r="U32" i="20"/>
  <c r="V32" i="20"/>
  <c r="W32" i="20"/>
  <c r="X32" i="20"/>
  <c r="T33" i="20"/>
  <c r="U33" i="20"/>
  <c r="V33" i="20"/>
  <c r="W33" i="20"/>
  <c r="X33" i="20"/>
  <c r="T34" i="20"/>
  <c r="U34" i="20"/>
  <c r="V34" i="20"/>
  <c r="W34" i="20"/>
  <c r="X34" i="20"/>
  <c r="T35" i="20"/>
  <c r="U35" i="20"/>
  <c r="V35" i="20"/>
  <c r="W35" i="20"/>
  <c r="X35" i="20"/>
  <c r="T36" i="20"/>
  <c r="U36" i="20"/>
  <c r="V36" i="20"/>
  <c r="W36" i="20"/>
  <c r="X36" i="20"/>
  <c r="T37" i="20"/>
  <c r="U37" i="20"/>
  <c r="V37" i="20"/>
  <c r="W37" i="20"/>
  <c r="X37" i="20"/>
  <c r="T38" i="20"/>
  <c r="U38" i="20"/>
  <c r="V38" i="20"/>
  <c r="W38" i="20"/>
  <c r="X38" i="20"/>
  <c r="T39" i="20"/>
  <c r="U39" i="20"/>
  <c r="V39" i="20"/>
  <c r="W39" i="20"/>
  <c r="X39" i="20"/>
  <c r="T40" i="20"/>
  <c r="U40" i="20"/>
  <c r="V40" i="20"/>
  <c r="W40" i="20"/>
  <c r="X40" i="20"/>
  <c r="T41" i="20"/>
  <c r="U41" i="20"/>
  <c r="V41" i="20"/>
  <c r="W41" i="20"/>
  <c r="X41" i="20"/>
  <c r="T42" i="20"/>
  <c r="U42" i="20"/>
  <c r="V42" i="20"/>
  <c r="W42" i="20"/>
  <c r="X42" i="20"/>
  <c r="T43" i="20"/>
  <c r="U43" i="20"/>
  <c r="V43" i="20"/>
  <c r="W43" i="20"/>
  <c r="X43" i="20"/>
  <c r="T44" i="20"/>
  <c r="U44" i="20"/>
  <c r="V44" i="20"/>
  <c r="W44" i="20"/>
  <c r="X44" i="20"/>
  <c r="T45" i="20"/>
  <c r="U45" i="20"/>
  <c r="V45" i="20"/>
  <c r="W45" i="20"/>
  <c r="X45" i="20"/>
  <c r="T46" i="20"/>
  <c r="U46" i="20"/>
  <c r="V46" i="20"/>
  <c r="W46" i="20"/>
  <c r="X46" i="20"/>
  <c r="T47" i="20"/>
  <c r="U47" i="20"/>
  <c r="V47" i="20"/>
  <c r="W47" i="20"/>
  <c r="X47" i="20"/>
  <c r="T48" i="20"/>
  <c r="U48" i="20"/>
  <c r="V48" i="20"/>
  <c r="W48" i="20"/>
  <c r="X48" i="20"/>
  <c r="T49" i="20"/>
  <c r="U49" i="20"/>
  <c r="V49" i="20"/>
  <c r="W49" i="20"/>
  <c r="X49" i="20"/>
  <c r="T50" i="20"/>
  <c r="U50" i="20"/>
  <c r="V50" i="20"/>
  <c r="W50" i="20"/>
  <c r="X50" i="20"/>
  <c r="T51" i="20"/>
  <c r="U51" i="20"/>
  <c r="V51" i="20"/>
  <c r="W51" i="20"/>
  <c r="X51" i="20"/>
  <c r="T52" i="20"/>
  <c r="U52" i="20"/>
  <c r="V52" i="20"/>
  <c r="W52" i="20"/>
  <c r="X52" i="20"/>
  <c r="T53" i="20"/>
  <c r="U53" i="20"/>
  <c r="V53" i="20"/>
  <c r="W53" i="20"/>
  <c r="X53" i="20"/>
  <c r="T54" i="20"/>
  <c r="U54" i="20"/>
  <c r="V54" i="20"/>
  <c r="W54" i="20"/>
  <c r="X54" i="20"/>
  <c r="T55" i="20"/>
  <c r="U55" i="20"/>
  <c r="V55" i="20"/>
  <c r="W55" i="20"/>
  <c r="X55" i="20"/>
  <c r="T56" i="20"/>
  <c r="U56" i="20"/>
  <c r="V56" i="20"/>
  <c r="W56" i="20"/>
  <c r="X56" i="20"/>
  <c r="T57" i="20"/>
  <c r="U57" i="20"/>
  <c r="V57" i="20"/>
  <c r="W57" i="20"/>
  <c r="X57" i="20"/>
  <c r="T58" i="20"/>
  <c r="U58" i="20"/>
  <c r="V58" i="20"/>
  <c r="W58" i="20"/>
  <c r="X58" i="20"/>
  <c r="T59" i="20"/>
  <c r="U59" i="20"/>
  <c r="V59" i="20"/>
  <c r="W59" i="20"/>
  <c r="X59" i="20"/>
  <c r="T60" i="20"/>
  <c r="U60" i="20"/>
  <c r="V60" i="20"/>
  <c r="W60" i="20"/>
  <c r="X60" i="20"/>
  <c r="X11" i="20"/>
  <c r="W11" i="20"/>
  <c r="V11" i="20"/>
  <c r="U11" i="20"/>
  <c r="T11" i="20"/>
  <c r="U61" i="20" l="1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10" i="18"/>
  <c r="C16" i="13" l="1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</calcChain>
</file>

<file path=xl/sharedStrings.xml><?xml version="1.0" encoding="utf-8"?>
<sst xmlns="http://schemas.openxmlformats.org/spreadsheetml/2006/main" count="1756" uniqueCount="296">
  <si>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</si>
  <si>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</si>
  <si>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</si>
  <si>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</si>
  <si>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</si>
  <si>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</si>
  <si>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</si>
  <si>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</si>
  <si>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</si>
  <si>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</si>
  <si>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</si>
  <si>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</si>
  <si>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</si>
  <si>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</si>
  <si>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</si>
  <si>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</si>
  <si>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</si>
  <si>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</si>
  <si>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</si>
  <si>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</si>
  <si>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</si>
  <si>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</si>
  <si>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</si>
  <si>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</si>
  <si>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</si>
  <si>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</si>
  <si>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</si>
  <si>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</si>
  <si>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</si>
  <si>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</si>
  <si>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</si>
  <si>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</si>
  <si>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</si>
  <si>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</si>
  <si>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</si>
  <si>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</si>
  <si>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</si>
  <si>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</si>
  <si>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</si>
  <si>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</si>
  <si>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</si>
  <si>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</si>
  <si>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</si>
  <si>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</si>
  <si>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</si>
  <si>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</si>
  <si>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</si>
  <si>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</si>
  <si>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</si>
  <si>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</si>
  <si>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</si>
  <si>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</si>
  <si>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</si>
  <si>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</si>
  <si>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</si>
  <si>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</si>
  <si>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</si>
  <si>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</si>
  <si>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</si>
  <si>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</si>
  <si>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</si>
  <si>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</si>
  <si>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</si>
  <si>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</si>
  <si>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</si>
  <si>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</si>
  <si>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</si>
  <si>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</si>
  <si>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</si>
  <si>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</si>
  <si>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</si>
  <si>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</si>
  <si>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</si>
  <si>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</si>
  <si>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</si>
  <si>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</si>
  <si>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</si>
  <si>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</si>
  <si>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</si>
  <si>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</si>
  <si>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</si>
  <si>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</si>
  <si>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</si>
  <si>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</si>
  <si>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</si>
  <si>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</si>
  <si>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</si>
  <si>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</si>
  <si>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</si>
  <si>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</si>
  <si>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</si>
  <si>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</si>
  <si>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</si>
  <si>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</si>
  <si>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</si>
  <si>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</si>
  <si>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</si>
  <si>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</si>
  <si>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</si>
  <si>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</si>
  <si>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Suspendidos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</si>
  <si>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</si>
  <si>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</si>
  <si>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</si>
  <si>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</si>
  <si>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</si>
  <si>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</si>
  <si>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</si>
  <si>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</si>
  <si>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</si>
  <si>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</si>
  <si>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</si>
  <si>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</si>
  <si>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</si>
  <si>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</si>
  <si>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</si>
  <si>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</si>
  <si>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</si>
  <si>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</si>
  <si>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</si>
  <si>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</si>
  <si>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</si>
  <si>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</si>
  <si>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</si>
  <si>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</si>
  <si>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</si>
  <si>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</si>
  <si>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</si>
  <si>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</si>
  <si>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</si>
  <si>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</si>
  <si>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</si>
  <si>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</si>
  <si>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</si>
  <si>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</si>
  <si>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</si>
  <si>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</si>
  <si>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</si>
  <si>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</si>
  <si>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</si>
  <si>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</si>
  <si>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</si>
  <si>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</si>
  <si>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</si>
  <si>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</si>
  <si>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</si>
  <si>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</si>
  <si>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</si>
  <si>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</si>
  <si>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</si>
  <si>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</si>
  <si>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</si>
  <si>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</si>
  <si>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</si>
  <si>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</si>
  <si>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</si>
  <si>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</si>
  <si>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</si>
  <si>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</si>
  <si>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</si>
  <si>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</si>
  <si>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</si>
  <si>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</si>
  <si>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</si>
  <si>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</si>
  <si>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</si>
  <si>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</si>
  <si>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</si>
  <si>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</si>
  <si>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</si>
  <si>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</si>
  <si>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</si>
  <si>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</si>
  <si>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</si>
  <si>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</si>
  <si>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</si>
  <si>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</si>
  <si>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</si>
  <si>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</si>
  <si>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</si>
  <si>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</si>
  <si>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</si>
  <si>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</si>
  <si>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</si>
  <si>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</si>
  <si>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</si>
  <si>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</si>
  <si>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</si>
  <si>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</si>
  <si>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</si>
  <si>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</si>
  <si>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</si>
  <si>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</si>
  <si>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</si>
  <si>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</si>
  <si>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</si>
  <si>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</si>
  <si>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</si>
  <si>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</si>
  <si>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</si>
  <si>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</si>
  <si>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</si>
  <si>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</si>
  <si>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</si>
  <si>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</si>
  <si>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</si>
  <si>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</si>
  <si>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</si>
  <si>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</si>
  <si>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</si>
  <si>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Illes Balears</t>
  </si>
  <si>
    <t>Las Palmas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</si>
  <si>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</si>
  <si>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</si>
  <si>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</si>
  <si>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</si>
  <si>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</si>
  <si>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</si>
  <si>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</si>
  <si>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</si>
  <si>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</si>
  <si>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</si>
  <si>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</si>
  <si>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</si>
  <si>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</si>
  <si>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</si>
  <si>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</si>
  <si>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</si>
  <si>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</si>
  <si>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</si>
  <si>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</si>
  <si>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</si>
  <si>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</si>
  <si>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</si>
  <si>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</si>
  <si>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</si>
  <si>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</si>
  <si>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</si>
  <si>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</si>
  <si>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</si>
  <si>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</si>
  <si>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Madrid</t>
  </si>
  <si>
    <t>Murcia</t>
  </si>
  <si>
    <t>Navarra</t>
  </si>
  <si>
    <t>Araba/Álava</t>
  </si>
  <si>
    <t>Guipuzkoa</t>
  </si>
  <si>
    <t>Bizkaia</t>
  </si>
  <si>
    <t>La Rioja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</si>
  <si>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</si>
  <si>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</si>
  <si>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</si>
  <si>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</si>
  <si>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</si>
  <si>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</si>
  <si>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</si>
  <si>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</si>
  <si>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</si>
  <si>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</si>
  <si>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</si>
  <si>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</si>
  <si>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</si>
  <si>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</si>
  <si>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</si>
  <si>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</si>
  <si>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</si>
  <si>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</si>
  <si>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</si>
  <si>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</si>
  <si>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</si>
  <si>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</si>
  <si>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Gipuzkoa</t>
  </si>
  <si>
    <t>Celebrados
para el Trimestre</t>
  </si>
  <si>
    <t>Ingresados procedentes de otros órganos</t>
  </si>
  <si>
    <t>J.I.Guardia</t>
  </si>
  <si>
    <t>Otros JVM</t>
  </si>
  <si>
    <t>Total Órdenes de protección y Medidas solicitadas</t>
  </si>
  <si>
    <t>Denunciado: Hombre-Español</t>
  </si>
  <si>
    <t>Denunciado: 
Hombre-Extranjero</t>
  </si>
  <si>
    <t>Número Víctimas Mujeres</t>
  </si>
  <si>
    <t>Padre/hijo/a</t>
  </si>
  <si>
    <t>Bajo tutela, 
guarda o custodia 
del agresor y de la víctima</t>
  </si>
  <si>
    <t>Bajo tutela, 
guarda o custodia 
solo de la víctima</t>
  </si>
  <si>
    <t>Exrelación 
afectiva</t>
  </si>
  <si>
    <t>Hijo/a 
solo de la víctima</t>
  </si>
  <si>
    <t>Juicios Ordinarios</t>
  </si>
  <si>
    <t>Total
Órdenes de protección</t>
  </si>
  <si>
    <t>Bajo tutela, 
guarda o custodia solo de la víctima</t>
  </si>
  <si>
    <t>Total
Relaciones
Víctima/Denunciado</t>
  </si>
  <si>
    <t>Relac. 
Afectiva</t>
  </si>
  <si>
    <t>Porcentaje Relación Víctimas/Denunciados</t>
  </si>
  <si>
    <t>Porcentaje Relación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</si>
  <si>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</si>
  <si>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</si>
  <si>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</si>
  <si>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</si>
  <si>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población definitiva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</si>
</sst>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medium">
        <color theme="4" tint="0.7999511703848384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 style="medium">
        <color rgb="FFDCE6F1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5" fillId="0" borderId="13" xfId="0" applyFont="1" applyBorder="1"/>
    <xf numFmtId="0" fontId="0" fillId="0" borderId="0" xfId="0" applyBorder="1"/>
    <xf numFmtId="0" fontId="5" fillId="0" borderId="0" xfId="0" applyFont="1" applyBorder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/>
    <xf numFmtId="3" fontId="4" fillId="0" borderId="2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0" fontId="3" fillId="3" borderId="29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4" fillId="0" borderId="0" xfId="0" applyNumberFormat="1" applyFont="1" applyBorder="1" applyAlignment="1">
      <alignment horizontal="center" vertical="center"/>
    </xf>
    <xf numFmtId="3" fontId="3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/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165" fontId="11" fillId="0" borderId="31" xfId="0" applyNumberFormat="1" applyFont="1" applyBorder="1" applyAlignment="1">
      <alignment vertical="center"/>
    </xf>
    <xf numFmtId="4" fontId="11" fillId="0" borderId="31" xfId="0" applyNumberFormat="1" applyFont="1" applyFill="1" applyBorder="1" applyAlignment="1">
      <alignment vertical="center"/>
    </xf>
    <xf numFmtId="4" fontId="11" fillId="0" borderId="31" xfId="0" applyNumberFormat="1" applyFont="1" applyBorder="1" applyAlignment="1">
      <alignment vertical="center"/>
    </xf>
    <xf numFmtId="165" fontId="11" fillId="0" borderId="32" xfId="0" applyNumberFormat="1" applyFont="1" applyBorder="1" applyAlignment="1">
      <alignment vertical="center"/>
    </xf>
    <xf numFmtId="4" fontId="11" fillId="0" borderId="32" xfId="0" applyNumberFormat="1" applyFont="1" applyFill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165" fontId="3" fillId="7" borderId="29" xfId="0" applyNumberFormat="1" applyFont="1" applyFill="1" applyBorder="1" applyAlignment="1">
      <alignment vertical="center"/>
    </xf>
    <xf numFmtId="4" fontId="3" fillId="7" borderId="29" xfId="0" applyNumberFormat="1" applyFont="1" applyFill="1" applyBorder="1" applyAlignment="1">
      <alignment vertical="center"/>
    </xf>
    <xf numFmtId="164" fontId="11" fillId="0" borderId="35" xfId="0" applyNumberFormat="1" applyFont="1" applyBorder="1" applyAlignment="1">
      <alignment horizontal="right" vertical="center"/>
    </xf>
    <xf numFmtId="164" fontId="11" fillId="0" borderId="33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/>
    </xf>
    <xf numFmtId="0" fontId="7" fillId="5" borderId="15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3" fontId="7" fillId="5" borderId="4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114300</xdr:colOff>
      <xdr:row>11</xdr:row>
      <xdr:rowOff>38100</xdr:rowOff>
    </xdr:from>
    <xdr:to>
      <xdr:col>16</xdr:col>
      <xdr:colOff>257175</xdr:colOff>
      <xdr:row>13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300" y="18192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oneCell">
    <xdr:from>
      <xdr:col>0</xdr:col>
      <xdr:colOff>238125</xdr:colOff>
      <xdr:row>1</xdr:row>
      <xdr:rowOff>28575</xdr:rowOff>
    </xdr:from>
    <xdr:to>
      <xdr:col>1</xdr:col>
      <xdr:colOff>500455</xdr:colOff>
      <xdr:row>9</xdr:row>
      <xdr:rowOff>19051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38125" y="1905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15442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1215857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155048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2</xdr:row>
      <xdr:rowOff>76200</xdr:rowOff>
    </xdr:from>
    <xdr:to>
      <xdr:col>10</xdr:col>
      <xdr:colOff>781050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68200" y="4000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12172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149589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0" y="676275"/>
          <a:ext cx="121796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238125</xdr:colOff>
      <xdr:row>2</xdr:row>
      <xdr:rowOff>57150</xdr:rowOff>
    </xdr:from>
    <xdr:to>
      <xdr:col>12</xdr:col>
      <xdr:colOff>133350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934950" y="38100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5"/>
          <a:ext cx="12734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4</xdr:row>
      <xdr:rowOff>28574</xdr:rowOff>
    </xdr:from>
    <xdr:to>
      <xdr:col>13</xdr:col>
      <xdr:colOff>2405</xdr:colOff>
      <xdr:row>8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800" y="676274"/>
          <a:ext cx="12727805" cy="6572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190500</xdr:colOff>
      <xdr:row>3</xdr:row>
      <xdr:rowOff>38100</xdr:rowOff>
    </xdr:from>
    <xdr:to>
      <xdr:col>13</xdr:col>
      <xdr:colOff>1000125</xdr:colOff>
      <xdr:row>6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601700" y="523875"/>
          <a:ext cx="8096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4</xdr:row>
      <xdr:rowOff>5435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696825" cy="4912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28574</xdr:rowOff>
    </xdr:from>
    <xdr:to>
      <xdr:col>13</xdr:col>
      <xdr:colOff>48650</xdr:colOff>
      <xdr:row>8</xdr:row>
      <xdr:rowOff>85725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76275" y="676274"/>
          <a:ext cx="12726425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381000</xdr:colOff>
      <xdr:row>3</xdr:row>
      <xdr:rowOff>47625</xdr:rowOff>
    </xdr:from>
    <xdr:to>
      <xdr:col>14</xdr:col>
      <xdr:colOff>171450</xdr:colOff>
      <xdr:row>6</xdr:row>
      <xdr:rowOff>104775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735050" y="5334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6" y="161925"/>
          <a:ext cx="10963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4</xdr:row>
      <xdr:rowOff>28576</xdr:rowOff>
    </xdr:from>
    <xdr:to>
      <xdr:col>14</xdr:col>
      <xdr:colOff>0</xdr:colOff>
      <xdr:row>9</xdr:row>
      <xdr:rowOff>38101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6" y="676276"/>
          <a:ext cx="10963274" cy="8191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14</xdr:col>
      <xdr:colOff>95250</xdr:colOff>
      <xdr:row>2</xdr:row>
      <xdr:rowOff>104775</xdr:rowOff>
    </xdr:from>
    <xdr:to>
      <xdr:col>15</xdr:col>
      <xdr:colOff>66675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1734800" y="4286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1552575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4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9</xdr:col>
      <xdr:colOff>1566109</xdr:colOff>
      <xdr:row>6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2958008" cy="3810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7</xdr:col>
      <xdr:colOff>0</xdr:colOff>
      <xdr:row>2</xdr:row>
      <xdr:rowOff>95250</xdr:rowOff>
    </xdr:from>
    <xdr:to>
      <xdr:col>7</xdr:col>
      <xdr:colOff>0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725525" y="41910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704850</xdr:colOff>
      <xdr:row>6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4497050" y="4857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10</xdr:col>
      <xdr:colOff>476249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4" y="161925"/>
          <a:ext cx="10391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491967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0" y="676275"/>
          <a:ext cx="103979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10</xdr:col>
      <xdr:colOff>714376</xdr:colOff>
      <xdr:row>2</xdr:row>
      <xdr:rowOff>66675</xdr:rowOff>
    </xdr:from>
    <xdr:to>
      <xdr:col>11</xdr:col>
      <xdr:colOff>581026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287126" y="3905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24725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91020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190500</xdr:colOff>
      <xdr:row>2</xdr:row>
      <xdr:rowOff>47625</xdr:rowOff>
    </xdr:from>
    <xdr:to>
      <xdr:col>11</xdr:col>
      <xdr:colOff>180975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9934575" y="3714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6" y="1619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54021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33174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57150</xdr:rowOff>
    </xdr:from>
    <xdr:to>
      <xdr:col>11</xdr:col>
      <xdr:colOff>257175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28737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177546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895350</xdr:colOff>
      <xdr:row>1</xdr:row>
      <xdr:rowOff>114300</xdr:rowOff>
    </xdr:from>
    <xdr:to>
      <xdr:col>11</xdr:col>
      <xdr:colOff>133350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2715875" y="2762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1066801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9505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1080962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951058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10</xdr:col>
      <xdr:colOff>914400</xdr:colOff>
      <xdr:row>5</xdr:row>
      <xdr:rowOff>85725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401300" y="352425"/>
          <a:ext cx="8382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2105025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2120646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180975</xdr:colOff>
      <xdr:row>2</xdr:row>
      <xdr:rowOff>76200</xdr:rowOff>
    </xdr:from>
    <xdr:to>
      <xdr:col>9</xdr:col>
      <xdr:colOff>895350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2220575" y="4000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85726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6" y="161925"/>
          <a:ext cx="11410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89273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66750" y="676275"/>
          <a:ext cx="1140497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704850</xdr:colOff>
      <xdr:row>5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3125450" y="3238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0</xdr:row>
      <xdr:rowOff>152400</xdr:rowOff>
    </xdr:from>
    <xdr:to>
      <xdr:col>8</xdr:col>
      <xdr:colOff>895351</xdr:colOff>
      <xdr:row>3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95327" y="152400"/>
          <a:ext cx="116109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9528</xdr:colOff>
      <xdr:row>4</xdr:row>
      <xdr:rowOff>28576</xdr:rowOff>
    </xdr:from>
    <xdr:to>
      <xdr:col>8</xdr:col>
      <xdr:colOff>872571</xdr:colOff>
      <xdr:row>6</xdr:row>
      <xdr:rowOff>9526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3" y="676276"/>
          <a:ext cx="11616768" cy="304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1123950</xdr:colOff>
      <xdr:row>2</xdr:row>
      <xdr:rowOff>104775</xdr:rowOff>
    </xdr:from>
    <xdr:to>
      <xdr:col>9</xdr:col>
      <xdr:colOff>419100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534900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3382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816167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338916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76200</xdr:colOff>
      <xdr:row>2</xdr:row>
      <xdr:rowOff>47625</xdr:rowOff>
    </xdr:from>
    <xdr:to>
      <xdr:col>10</xdr:col>
      <xdr:colOff>800100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4154150" y="3714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9</xdr:col>
      <xdr:colOff>1064823</xdr:colOff>
      <xdr:row>6</xdr:row>
      <xdr:rowOff>57150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1" y="676276"/>
          <a:ext cx="11237522" cy="352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161925</xdr:colOff>
      <xdr:row>2</xdr:row>
      <xdr:rowOff>76200</xdr:rowOff>
    </xdr:from>
    <xdr:to>
      <xdr:col>10</xdr:col>
      <xdr:colOff>885825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144375" y="4000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9315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728445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676275"/>
          <a:ext cx="9319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142876</xdr:colOff>
      <xdr:row>2</xdr:row>
      <xdr:rowOff>66675</xdr:rowOff>
    </xdr:from>
    <xdr:to>
      <xdr:col>10</xdr:col>
      <xdr:colOff>923926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15576" y="3905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334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1447800</xdr:colOff>
      <xdr:row>2</xdr:row>
      <xdr:rowOff>38100</xdr:rowOff>
    </xdr:from>
    <xdr:to>
      <xdr:col>14</xdr:col>
      <xdr:colOff>619125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9541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577085</xdr:colOff>
      <xdr:row>6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57225" y="6477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466725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657225</xdr:colOff>
      <xdr:row>2</xdr:row>
      <xdr:rowOff>0</xdr:rowOff>
    </xdr:from>
    <xdr:to>
      <xdr:col>12</xdr:col>
      <xdr:colOff>57149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96950" y="323850"/>
          <a:ext cx="70484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11</xdr:col>
      <xdr:colOff>485775</xdr:colOff>
      <xdr:row>5</xdr:row>
      <xdr:rowOff>114300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57225" y="647700"/>
          <a:ext cx="126873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276225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315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485775</xdr:colOff>
      <xdr:row>2</xdr:row>
      <xdr:rowOff>38100</xdr:rowOff>
    </xdr:from>
    <xdr:to>
      <xdr:col>12</xdr:col>
      <xdr:colOff>85725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363450" y="3619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647700</xdr:colOff>
      <xdr:row>4</xdr:row>
      <xdr:rowOff>28575</xdr:rowOff>
    </xdr:from>
    <xdr:to>
      <xdr:col>11</xdr:col>
      <xdr:colOff>266699</xdr:colOff>
      <xdr:row>5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47700" y="676275"/>
          <a:ext cx="113156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971550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363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986619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136886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11</xdr:col>
      <xdr:colOff>19049</xdr:colOff>
      <xdr:row>2</xdr:row>
      <xdr:rowOff>47625</xdr:rowOff>
    </xdr:from>
    <xdr:to>
      <xdr:col>11</xdr:col>
      <xdr:colOff>809624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201524" y="371475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9</xdr:col>
      <xdr:colOff>1100871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27357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10</xdr:col>
      <xdr:colOff>190500</xdr:colOff>
      <xdr:row>2</xdr:row>
      <xdr:rowOff>19050</xdr:rowOff>
    </xdr:from>
    <xdr:to>
      <xdr:col>11</xdr:col>
      <xdr:colOff>9525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182100" y="3429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15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4" y="161925"/>
          <a:ext cx="134016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9523</xdr:colOff>
      <xdr:row>4</xdr:row>
      <xdr:rowOff>28575</xdr:rowOff>
    </xdr:from>
    <xdr:to>
      <xdr:col>15</xdr:col>
      <xdr:colOff>228599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48" y="676275"/>
          <a:ext cx="13411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497417</xdr:colOff>
      <xdr:row>1</xdr:row>
      <xdr:rowOff>94192</xdr:rowOff>
    </xdr:from>
    <xdr:to>
      <xdr:col>16</xdr:col>
      <xdr:colOff>278342</xdr:colOff>
      <xdr:row>4</xdr:row>
      <xdr:rowOff>148167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234584" y="252942"/>
          <a:ext cx="691091" cy="530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81" t="s">
        <v>0</v>
      </c>
      <c r="C18" s="81"/>
      <c r="D18" s="2"/>
      <c r="E18" s="2"/>
      <c r="F18" s="2"/>
      <c r="G18" s="2"/>
      <c r="H18" s="2"/>
      <c r="I18" s="2"/>
      <c r="J18" s="2"/>
    </row>
    <row r="19" spans="2:10" ht="14.25" x14ac:dyDescent="0.2">
      <c r="B19" s="81" t="s">
        <v>1</v>
      </c>
      <c r="C19" s="81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290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_Denunciado'!A1" display="Porcentaje Relación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9:K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6.375" bestFit="1" customWidth="1"/>
    <col min="5" max="5" width="12.625" customWidth="1"/>
    <col min="6" max="7" width="16.375" bestFit="1" customWidth="1"/>
    <col min="8" max="8" width="12.625" customWidth="1"/>
    <col min="9" max="10" width="16.375" bestFit="1" customWidth="1"/>
    <col min="11" max="11" width="12.625" customWidth="1"/>
    <col min="19" max="19" width="12.75" customWidth="1"/>
  </cols>
  <sheetData>
    <row r="9" spans="1:11" ht="44.25" customHeight="1" thickBot="1" x14ac:dyDescent="0.25">
      <c r="A9" s="13"/>
      <c r="B9" s="14"/>
      <c r="C9" s="86" t="s">
        <v>110</v>
      </c>
      <c r="D9" s="86"/>
      <c r="E9" s="92"/>
      <c r="F9" s="89" t="s">
        <v>109</v>
      </c>
      <c r="G9" s="86"/>
      <c r="H9" s="92"/>
      <c r="I9" s="89" t="s">
        <v>111</v>
      </c>
      <c r="J9" s="86"/>
      <c r="K9" s="92"/>
    </row>
    <row r="10" spans="1:11" ht="42" customHeight="1" thickBot="1" x14ac:dyDescent="0.25">
      <c r="A10" s="13"/>
      <c r="B10" s="11"/>
      <c r="C10" s="17" t="s">
        <v>112</v>
      </c>
      <c r="D10" s="18" t="s">
        <v>113</v>
      </c>
      <c r="E10" s="18" t="s">
        <v>35</v>
      </c>
      <c r="F10" s="18" t="s">
        <v>112</v>
      </c>
      <c r="G10" s="18" t="s">
        <v>113</v>
      </c>
      <c r="H10" s="18" t="s">
        <v>35</v>
      </c>
      <c r="I10" s="18" t="s">
        <v>112</v>
      </c>
      <c r="J10" s="18" t="s">
        <v>113</v>
      </c>
      <c r="K10" s="18" t="s">
        <v>35</v>
      </c>
    </row>
    <row r="11" spans="1:11" ht="20.100000000000001" customHeight="1" thickBot="1" x14ac:dyDescent="0.25">
      <c r="B11" s="3" t="s">
        <v>198</v>
      </c>
      <c r="C11" s="19">
        <v>5</v>
      </c>
      <c r="D11" s="19">
        <v>0</v>
      </c>
      <c r="E11" s="19">
        <v>5</v>
      </c>
      <c r="F11" s="19">
        <v>0</v>
      </c>
      <c r="G11" s="19">
        <v>0</v>
      </c>
      <c r="H11" s="19">
        <v>0</v>
      </c>
      <c r="I11" s="19">
        <v>5</v>
      </c>
      <c r="J11" s="19">
        <v>0</v>
      </c>
      <c r="K11" s="19">
        <v>5</v>
      </c>
    </row>
    <row r="12" spans="1:11" ht="20.100000000000001" customHeight="1" thickBot="1" x14ac:dyDescent="0.25">
      <c r="B12" s="4" t="s">
        <v>199</v>
      </c>
      <c r="C12" s="20">
        <v>1</v>
      </c>
      <c r="D12" s="20">
        <v>0</v>
      </c>
      <c r="E12" s="20">
        <v>1</v>
      </c>
      <c r="F12" s="20">
        <v>15</v>
      </c>
      <c r="G12" s="20">
        <v>1</v>
      </c>
      <c r="H12" s="20">
        <v>16</v>
      </c>
      <c r="I12" s="20">
        <v>16</v>
      </c>
      <c r="J12" s="20">
        <v>1</v>
      </c>
      <c r="K12" s="20">
        <v>17</v>
      </c>
    </row>
    <row r="13" spans="1:11" ht="20.100000000000001" customHeight="1" thickBot="1" x14ac:dyDescent="0.25">
      <c r="B13" s="4" t="s">
        <v>200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1:11" ht="20.100000000000001" customHeight="1" thickBot="1" x14ac:dyDescent="0.25">
      <c r="B14" s="4" t="s">
        <v>201</v>
      </c>
      <c r="C14" s="20">
        <v>1</v>
      </c>
      <c r="D14" s="20">
        <v>0</v>
      </c>
      <c r="E14" s="20">
        <v>1</v>
      </c>
      <c r="F14" s="20">
        <v>2</v>
      </c>
      <c r="G14" s="20">
        <v>2</v>
      </c>
      <c r="H14" s="20">
        <v>4</v>
      </c>
      <c r="I14" s="20">
        <v>3</v>
      </c>
      <c r="J14" s="20">
        <v>2</v>
      </c>
      <c r="K14" s="20">
        <v>5</v>
      </c>
    </row>
    <row r="15" spans="1:11" ht="20.100000000000001" customHeight="1" thickBot="1" x14ac:dyDescent="0.25">
      <c r="B15" s="4" t="s">
        <v>202</v>
      </c>
      <c r="C15" s="20">
        <v>1</v>
      </c>
      <c r="D15" s="20">
        <v>0</v>
      </c>
      <c r="E15" s="20">
        <v>1</v>
      </c>
      <c r="F15" s="20">
        <v>1</v>
      </c>
      <c r="G15" s="20">
        <v>0</v>
      </c>
      <c r="H15" s="20">
        <v>1</v>
      </c>
      <c r="I15" s="20">
        <v>2</v>
      </c>
      <c r="J15" s="20">
        <v>0</v>
      </c>
      <c r="K15" s="20">
        <v>2</v>
      </c>
    </row>
    <row r="16" spans="1:11" ht="20.100000000000001" customHeight="1" thickBot="1" x14ac:dyDescent="0.25">
      <c r="B16" s="4" t="s">
        <v>203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2:11" ht="20.100000000000001" customHeight="1" thickBot="1" x14ac:dyDescent="0.25">
      <c r="B17" s="4" t="s">
        <v>204</v>
      </c>
      <c r="C17" s="20">
        <v>1</v>
      </c>
      <c r="D17" s="20">
        <v>0</v>
      </c>
      <c r="E17" s="20">
        <v>1</v>
      </c>
      <c r="F17" s="20">
        <v>4</v>
      </c>
      <c r="G17" s="20">
        <v>0</v>
      </c>
      <c r="H17" s="20">
        <v>4</v>
      </c>
      <c r="I17" s="20">
        <v>5</v>
      </c>
      <c r="J17" s="20">
        <v>0</v>
      </c>
      <c r="K17" s="20">
        <v>5</v>
      </c>
    </row>
    <row r="18" spans="2:11" ht="20.100000000000001" customHeight="1" thickBot="1" x14ac:dyDescent="0.25">
      <c r="B18" s="4" t="s">
        <v>205</v>
      </c>
      <c r="C18" s="20">
        <v>4</v>
      </c>
      <c r="D18" s="20">
        <v>0</v>
      </c>
      <c r="E18" s="20">
        <v>4</v>
      </c>
      <c r="F18" s="20">
        <v>3</v>
      </c>
      <c r="G18" s="20">
        <v>0</v>
      </c>
      <c r="H18" s="20">
        <v>3</v>
      </c>
      <c r="I18" s="20">
        <v>7</v>
      </c>
      <c r="J18" s="20">
        <v>0</v>
      </c>
      <c r="K18" s="20">
        <v>7</v>
      </c>
    </row>
    <row r="19" spans="2:11" ht="20.100000000000001" customHeight="1" thickBot="1" x14ac:dyDescent="0.25">
      <c r="B19" s="4" t="s">
        <v>206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</row>
    <row r="20" spans="2:11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</row>
    <row r="21" spans="2:11" ht="20.100000000000001" customHeight="1" thickBot="1" x14ac:dyDescent="0.25">
      <c r="B21" s="4" t="s">
        <v>208</v>
      </c>
      <c r="C21" s="20">
        <v>2</v>
      </c>
      <c r="D21" s="20">
        <v>0</v>
      </c>
      <c r="E21" s="20">
        <v>2</v>
      </c>
      <c r="F21" s="20">
        <v>11</v>
      </c>
      <c r="G21" s="20">
        <v>0</v>
      </c>
      <c r="H21" s="20">
        <v>11</v>
      </c>
      <c r="I21" s="20">
        <v>13</v>
      </c>
      <c r="J21" s="20">
        <v>0</v>
      </c>
      <c r="K21" s="20">
        <v>13</v>
      </c>
    </row>
    <row r="22" spans="2:11" ht="20.100000000000001" customHeight="1" thickBot="1" x14ac:dyDescent="0.25">
      <c r="B22" s="4" t="s">
        <v>209</v>
      </c>
      <c r="C22" s="20">
        <v>4</v>
      </c>
      <c r="D22" s="20">
        <v>0</v>
      </c>
      <c r="E22" s="20">
        <v>4</v>
      </c>
      <c r="F22" s="20">
        <v>3</v>
      </c>
      <c r="G22" s="20">
        <v>0</v>
      </c>
      <c r="H22" s="20">
        <v>3</v>
      </c>
      <c r="I22" s="20">
        <v>7</v>
      </c>
      <c r="J22" s="20">
        <v>0</v>
      </c>
      <c r="K22" s="20">
        <v>7</v>
      </c>
    </row>
    <row r="23" spans="2:11" ht="20.100000000000001" customHeight="1" thickBot="1" x14ac:dyDescent="0.25">
      <c r="B23" s="4" t="s">
        <v>210</v>
      </c>
      <c r="C23" s="20">
        <v>3</v>
      </c>
      <c r="D23" s="20">
        <v>0</v>
      </c>
      <c r="E23" s="20">
        <v>3</v>
      </c>
      <c r="F23" s="20">
        <v>7</v>
      </c>
      <c r="G23" s="20">
        <v>0</v>
      </c>
      <c r="H23" s="20">
        <v>7</v>
      </c>
      <c r="I23" s="20">
        <v>10</v>
      </c>
      <c r="J23" s="20">
        <v>0</v>
      </c>
      <c r="K23" s="20">
        <v>10</v>
      </c>
    </row>
    <row r="24" spans="2:11" ht="20.100000000000001" customHeight="1" thickBot="1" x14ac:dyDescent="0.25">
      <c r="B24" s="4" t="s">
        <v>211</v>
      </c>
      <c r="C24" s="20">
        <v>2</v>
      </c>
      <c r="D24" s="20">
        <v>1</v>
      </c>
      <c r="E24" s="20">
        <v>3</v>
      </c>
      <c r="F24" s="20">
        <v>3</v>
      </c>
      <c r="G24" s="20">
        <v>0</v>
      </c>
      <c r="H24" s="20">
        <v>3</v>
      </c>
      <c r="I24" s="20">
        <v>5</v>
      </c>
      <c r="J24" s="20">
        <v>1</v>
      </c>
      <c r="K24" s="20">
        <v>6</v>
      </c>
    </row>
    <row r="25" spans="2:11" ht="20.100000000000001" customHeight="1" thickBot="1" x14ac:dyDescent="0.25">
      <c r="B25" s="4" t="s">
        <v>212</v>
      </c>
      <c r="C25" s="20">
        <v>2</v>
      </c>
      <c r="D25" s="20">
        <v>0</v>
      </c>
      <c r="E25" s="20">
        <v>2</v>
      </c>
      <c r="F25" s="20">
        <v>2</v>
      </c>
      <c r="G25" s="20">
        <v>0</v>
      </c>
      <c r="H25" s="20">
        <v>2</v>
      </c>
      <c r="I25" s="20">
        <v>4</v>
      </c>
      <c r="J25" s="20">
        <v>0</v>
      </c>
      <c r="K25" s="20">
        <v>4</v>
      </c>
    </row>
    <row r="26" spans="2:11" ht="20.100000000000001" customHeight="1" thickBot="1" x14ac:dyDescent="0.25">
      <c r="B26" s="5" t="s">
        <v>213</v>
      </c>
      <c r="C26" s="31">
        <v>0</v>
      </c>
      <c r="D26" s="31">
        <v>0</v>
      </c>
      <c r="E26" s="31">
        <v>0</v>
      </c>
      <c r="F26" s="31">
        <v>1</v>
      </c>
      <c r="G26" s="31">
        <v>0</v>
      </c>
      <c r="H26" s="31">
        <v>1</v>
      </c>
      <c r="I26" s="31">
        <v>1</v>
      </c>
      <c r="J26" s="31">
        <v>0</v>
      </c>
      <c r="K26" s="31">
        <v>1</v>
      </c>
    </row>
    <row r="27" spans="2:11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</row>
    <row r="28" spans="2:11" ht="20.100000000000001" customHeight="1" thickBot="1" x14ac:dyDescent="0.25">
      <c r="B28" s="4" t="s">
        <v>215</v>
      </c>
      <c r="C28" s="33">
        <v>0</v>
      </c>
      <c r="D28" s="33">
        <v>0</v>
      </c>
      <c r="E28" s="33">
        <v>0</v>
      </c>
      <c r="F28" s="33">
        <v>2</v>
      </c>
      <c r="G28" s="33">
        <v>0</v>
      </c>
      <c r="H28" s="33">
        <v>2</v>
      </c>
      <c r="I28" s="33">
        <v>2</v>
      </c>
      <c r="J28" s="33">
        <v>0</v>
      </c>
      <c r="K28" s="33">
        <v>2</v>
      </c>
    </row>
    <row r="29" spans="2:11" ht="20.100000000000001" customHeight="1" thickBot="1" x14ac:dyDescent="0.25">
      <c r="B29" s="4" t="s">
        <v>216</v>
      </c>
      <c r="C29" s="32">
        <v>1</v>
      </c>
      <c r="D29" s="32">
        <v>0</v>
      </c>
      <c r="E29" s="32">
        <v>1</v>
      </c>
      <c r="F29" s="32">
        <v>0</v>
      </c>
      <c r="G29" s="32">
        <v>0</v>
      </c>
      <c r="H29" s="32">
        <v>0</v>
      </c>
      <c r="I29" s="32">
        <v>1</v>
      </c>
      <c r="J29" s="32">
        <v>0</v>
      </c>
      <c r="K29" s="32">
        <v>1</v>
      </c>
    </row>
    <row r="30" spans="2:11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2:11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2:11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</row>
    <row r="33" spans="2:11" ht="20.100000000000001" customHeight="1" thickBot="1" x14ac:dyDescent="0.25">
      <c r="B33" s="4" t="s">
        <v>220</v>
      </c>
      <c r="C33" s="20">
        <v>1</v>
      </c>
      <c r="D33" s="20">
        <v>0</v>
      </c>
      <c r="E33" s="20">
        <v>1</v>
      </c>
      <c r="F33" s="20">
        <v>1</v>
      </c>
      <c r="G33" s="20">
        <v>0</v>
      </c>
      <c r="H33" s="20">
        <v>1</v>
      </c>
      <c r="I33" s="20">
        <v>2</v>
      </c>
      <c r="J33" s="20">
        <v>0</v>
      </c>
      <c r="K33" s="20">
        <v>2</v>
      </c>
    </row>
    <row r="34" spans="2:11" ht="20.100000000000001" customHeight="1" thickBot="1" x14ac:dyDescent="0.25">
      <c r="B34" s="4" t="s">
        <v>221</v>
      </c>
      <c r="C34" s="20">
        <v>4</v>
      </c>
      <c r="D34" s="20">
        <v>0</v>
      </c>
      <c r="E34" s="20">
        <v>4</v>
      </c>
      <c r="F34" s="20">
        <v>0</v>
      </c>
      <c r="G34" s="20">
        <v>0</v>
      </c>
      <c r="H34" s="20">
        <v>0</v>
      </c>
      <c r="I34" s="20">
        <v>4</v>
      </c>
      <c r="J34" s="20">
        <v>0</v>
      </c>
      <c r="K34" s="20">
        <v>4</v>
      </c>
    </row>
    <row r="35" spans="2:11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</row>
    <row r="36" spans="2:11" ht="20.100000000000001" customHeight="1" thickBot="1" x14ac:dyDescent="0.25">
      <c r="B36" s="4" t="s">
        <v>223</v>
      </c>
      <c r="C36" s="20">
        <v>1</v>
      </c>
      <c r="D36" s="20">
        <v>0</v>
      </c>
      <c r="E36" s="20">
        <v>1</v>
      </c>
      <c r="F36" s="20">
        <v>2</v>
      </c>
      <c r="G36" s="20">
        <v>0</v>
      </c>
      <c r="H36" s="20">
        <v>2</v>
      </c>
      <c r="I36" s="20">
        <v>3</v>
      </c>
      <c r="J36" s="20">
        <v>0</v>
      </c>
      <c r="K36" s="20">
        <v>3</v>
      </c>
    </row>
    <row r="37" spans="2:11" ht="20.100000000000001" customHeight="1" thickBot="1" x14ac:dyDescent="0.25">
      <c r="B37" s="4" t="s">
        <v>224</v>
      </c>
      <c r="C37" s="20">
        <v>0</v>
      </c>
      <c r="D37" s="20">
        <v>0</v>
      </c>
      <c r="E37" s="20">
        <v>0</v>
      </c>
      <c r="F37" s="20">
        <v>1</v>
      </c>
      <c r="G37" s="20">
        <v>0</v>
      </c>
      <c r="H37" s="20">
        <v>1</v>
      </c>
      <c r="I37" s="20">
        <v>1</v>
      </c>
      <c r="J37" s="20">
        <v>0</v>
      </c>
      <c r="K37" s="20">
        <v>1</v>
      </c>
    </row>
    <row r="38" spans="2:11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</row>
    <row r="39" spans="2:11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</row>
    <row r="40" spans="2:11" ht="20.100000000000001" customHeight="1" thickBot="1" x14ac:dyDescent="0.25">
      <c r="B40" s="4" t="s">
        <v>227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</row>
    <row r="41" spans="2:11" ht="20.100000000000001" customHeight="1" thickBot="1" x14ac:dyDescent="0.25">
      <c r="B41" s="4" t="s">
        <v>228</v>
      </c>
      <c r="C41" s="20">
        <v>15</v>
      </c>
      <c r="D41" s="20">
        <v>6</v>
      </c>
      <c r="E41" s="20">
        <v>21</v>
      </c>
      <c r="F41" s="20">
        <v>31</v>
      </c>
      <c r="G41" s="20">
        <v>11</v>
      </c>
      <c r="H41" s="20">
        <v>42</v>
      </c>
      <c r="I41" s="20">
        <v>46</v>
      </c>
      <c r="J41" s="20">
        <v>17</v>
      </c>
      <c r="K41" s="20">
        <v>63</v>
      </c>
    </row>
    <row r="42" spans="2:11" ht="20.100000000000001" customHeight="1" thickBot="1" x14ac:dyDescent="0.25">
      <c r="B42" s="4" t="s">
        <v>229</v>
      </c>
      <c r="C42" s="20">
        <v>2</v>
      </c>
      <c r="D42" s="20">
        <v>0</v>
      </c>
      <c r="E42" s="20">
        <v>2</v>
      </c>
      <c r="F42" s="20">
        <v>10</v>
      </c>
      <c r="G42" s="20">
        <v>3</v>
      </c>
      <c r="H42" s="20">
        <v>13</v>
      </c>
      <c r="I42" s="20">
        <v>12</v>
      </c>
      <c r="J42" s="20">
        <v>3</v>
      </c>
      <c r="K42" s="20">
        <v>15</v>
      </c>
    </row>
    <row r="43" spans="2:11" ht="20.100000000000001" customHeight="1" thickBot="1" x14ac:dyDescent="0.25">
      <c r="B43" s="4" t="s">
        <v>230</v>
      </c>
      <c r="C43" s="20">
        <v>0</v>
      </c>
      <c r="D43" s="20">
        <v>0</v>
      </c>
      <c r="E43" s="20">
        <v>0</v>
      </c>
      <c r="F43" s="20">
        <v>1</v>
      </c>
      <c r="G43" s="20">
        <v>0</v>
      </c>
      <c r="H43" s="20">
        <v>1</v>
      </c>
      <c r="I43" s="20">
        <v>1</v>
      </c>
      <c r="J43" s="20">
        <v>0</v>
      </c>
      <c r="K43" s="20">
        <v>1</v>
      </c>
    </row>
    <row r="44" spans="2:11" ht="20.100000000000001" customHeight="1" thickBot="1" x14ac:dyDescent="0.25">
      <c r="B44" s="4" t="s">
        <v>231</v>
      </c>
      <c r="C44" s="20">
        <v>4</v>
      </c>
      <c r="D44" s="20">
        <v>0</v>
      </c>
      <c r="E44" s="20">
        <v>4</v>
      </c>
      <c r="F44" s="20">
        <v>14</v>
      </c>
      <c r="G44" s="20">
        <v>2</v>
      </c>
      <c r="H44" s="20">
        <v>16</v>
      </c>
      <c r="I44" s="20">
        <v>18</v>
      </c>
      <c r="J44" s="20">
        <v>2</v>
      </c>
      <c r="K44" s="20">
        <v>20</v>
      </c>
    </row>
    <row r="45" spans="2:11" ht="20.100000000000001" customHeight="1" thickBot="1" x14ac:dyDescent="0.25">
      <c r="B45" s="4" t="s">
        <v>232</v>
      </c>
      <c r="C45" s="20">
        <v>8</v>
      </c>
      <c r="D45" s="20">
        <v>0</v>
      </c>
      <c r="E45" s="20">
        <v>8</v>
      </c>
      <c r="F45" s="20">
        <v>5</v>
      </c>
      <c r="G45" s="20">
        <v>0</v>
      </c>
      <c r="H45" s="20">
        <v>5</v>
      </c>
      <c r="I45" s="20">
        <v>13</v>
      </c>
      <c r="J45" s="20">
        <v>0</v>
      </c>
      <c r="K45" s="20">
        <v>13</v>
      </c>
    </row>
    <row r="46" spans="2:11" ht="20.100000000000001" customHeight="1" thickBot="1" x14ac:dyDescent="0.25">
      <c r="B46" s="4" t="s">
        <v>233</v>
      </c>
      <c r="C46" s="20">
        <v>6</v>
      </c>
      <c r="D46" s="20">
        <v>0</v>
      </c>
      <c r="E46" s="20">
        <v>6</v>
      </c>
      <c r="F46" s="20">
        <v>0</v>
      </c>
      <c r="G46" s="20">
        <v>0</v>
      </c>
      <c r="H46" s="20">
        <v>0</v>
      </c>
      <c r="I46" s="20">
        <v>6</v>
      </c>
      <c r="J46" s="20">
        <v>0</v>
      </c>
      <c r="K46" s="20">
        <v>6</v>
      </c>
    </row>
    <row r="47" spans="2:11" ht="20.100000000000001" customHeight="1" thickBot="1" x14ac:dyDescent="0.25">
      <c r="B47" s="4" t="s">
        <v>234</v>
      </c>
      <c r="C47" s="20">
        <v>9</v>
      </c>
      <c r="D47" s="20">
        <v>0</v>
      </c>
      <c r="E47" s="20">
        <v>9</v>
      </c>
      <c r="F47" s="20">
        <v>17</v>
      </c>
      <c r="G47" s="20">
        <v>3</v>
      </c>
      <c r="H47" s="20">
        <v>20</v>
      </c>
      <c r="I47" s="20">
        <v>26</v>
      </c>
      <c r="J47" s="20">
        <v>3</v>
      </c>
      <c r="K47" s="20">
        <v>29</v>
      </c>
    </row>
    <row r="48" spans="2:11" ht="20.100000000000001" customHeight="1" thickBot="1" x14ac:dyDescent="0.25">
      <c r="B48" s="4" t="s">
        <v>235</v>
      </c>
      <c r="C48" s="20">
        <v>1</v>
      </c>
      <c r="D48" s="20">
        <v>0</v>
      </c>
      <c r="E48" s="20">
        <v>1</v>
      </c>
      <c r="F48" s="20">
        <v>1</v>
      </c>
      <c r="G48" s="20">
        <v>0</v>
      </c>
      <c r="H48" s="20">
        <v>1</v>
      </c>
      <c r="I48" s="20">
        <v>2</v>
      </c>
      <c r="J48" s="20">
        <v>0</v>
      </c>
      <c r="K48" s="20">
        <v>2</v>
      </c>
    </row>
    <row r="49" spans="2:11" ht="20.100000000000001" customHeight="1" thickBot="1" x14ac:dyDescent="0.25">
      <c r="B49" s="4" t="s">
        <v>236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2:11" ht="20.100000000000001" customHeight="1" thickBot="1" x14ac:dyDescent="0.25">
      <c r="B50" s="4" t="s">
        <v>237</v>
      </c>
      <c r="C50" s="20">
        <v>2</v>
      </c>
      <c r="D50" s="20">
        <v>0</v>
      </c>
      <c r="E50" s="20">
        <v>2</v>
      </c>
      <c r="F50" s="20">
        <v>6</v>
      </c>
      <c r="G50" s="20">
        <v>0</v>
      </c>
      <c r="H50" s="20">
        <v>6</v>
      </c>
      <c r="I50" s="20">
        <v>8</v>
      </c>
      <c r="J50" s="20">
        <v>0</v>
      </c>
      <c r="K50" s="20">
        <v>8</v>
      </c>
    </row>
    <row r="51" spans="2:11" ht="20.100000000000001" customHeight="1" thickBot="1" x14ac:dyDescent="0.25">
      <c r="B51" s="4" t="s">
        <v>238</v>
      </c>
      <c r="C51" s="20">
        <v>0</v>
      </c>
      <c r="D51" s="20">
        <v>0</v>
      </c>
      <c r="E51" s="20">
        <v>0</v>
      </c>
      <c r="F51" s="20">
        <v>1</v>
      </c>
      <c r="G51" s="20">
        <v>0</v>
      </c>
      <c r="H51" s="20">
        <v>1</v>
      </c>
      <c r="I51" s="20">
        <v>1</v>
      </c>
      <c r="J51" s="20">
        <v>0</v>
      </c>
      <c r="K51" s="20">
        <v>1</v>
      </c>
    </row>
    <row r="52" spans="2:11" ht="20.100000000000001" customHeight="1" thickBot="1" x14ac:dyDescent="0.25">
      <c r="B52" s="4" t="s">
        <v>239</v>
      </c>
      <c r="C52" s="20">
        <v>0</v>
      </c>
      <c r="D52" s="20">
        <v>0</v>
      </c>
      <c r="E52" s="20">
        <v>0</v>
      </c>
      <c r="F52" s="20">
        <v>1</v>
      </c>
      <c r="G52" s="20">
        <v>0</v>
      </c>
      <c r="H52" s="20">
        <v>1</v>
      </c>
      <c r="I52" s="20">
        <v>1</v>
      </c>
      <c r="J52" s="20">
        <v>0</v>
      </c>
      <c r="K52" s="20">
        <v>1</v>
      </c>
    </row>
    <row r="53" spans="2:11" ht="20.100000000000001" customHeight="1" thickBot="1" x14ac:dyDescent="0.25">
      <c r="B53" s="4" t="s">
        <v>240</v>
      </c>
      <c r="C53" s="20">
        <v>3</v>
      </c>
      <c r="D53" s="20">
        <v>0</v>
      </c>
      <c r="E53" s="20">
        <v>3</v>
      </c>
      <c r="F53" s="20">
        <v>2</v>
      </c>
      <c r="G53" s="20">
        <v>0</v>
      </c>
      <c r="H53" s="20">
        <v>2</v>
      </c>
      <c r="I53" s="20">
        <v>5</v>
      </c>
      <c r="J53" s="20">
        <v>0</v>
      </c>
      <c r="K53" s="20">
        <v>5</v>
      </c>
    </row>
    <row r="54" spans="2:11" ht="20.100000000000001" customHeight="1" thickBot="1" x14ac:dyDescent="0.25">
      <c r="B54" s="4" t="s">
        <v>241</v>
      </c>
      <c r="C54" s="20">
        <v>3</v>
      </c>
      <c r="D54" s="20">
        <v>0</v>
      </c>
      <c r="E54" s="20">
        <v>3</v>
      </c>
      <c r="F54" s="20">
        <v>25</v>
      </c>
      <c r="G54" s="20">
        <v>12</v>
      </c>
      <c r="H54" s="20">
        <v>37</v>
      </c>
      <c r="I54" s="20">
        <v>28</v>
      </c>
      <c r="J54" s="20">
        <v>12</v>
      </c>
      <c r="K54" s="20">
        <v>40</v>
      </c>
    </row>
    <row r="55" spans="2:11" ht="20.100000000000001" customHeight="1" thickBot="1" x14ac:dyDescent="0.25">
      <c r="B55" s="4" t="s">
        <v>242</v>
      </c>
      <c r="C55" s="20">
        <v>5</v>
      </c>
      <c r="D55" s="20">
        <v>0</v>
      </c>
      <c r="E55" s="20">
        <v>5</v>
      </c>
      <c r="F55" s="20">
        <v>11</v>
      </c>
      <c r="G55" s="20">
        <v>1</v>
      </c>
      <c r="H55" s="20">
        <v>12</v>
      </c>
      <c r="I55" s="20">
        <v>16</v>
      </c>
      <c r="J55" s="20">
        <v>1</v>
      </c>
      <c r="K55" s="20">
        <v>17</v>
      </c>
    </row>
    <row r="56" spans="2:11" ht="20.100000000000001" customHeight="1" thickBot="1" x14ac:dyDescent="0.25">
      <c r="B56" s="4" t="s">
        <v>243</v>
      </c>
      <c r="C56" s="20">
        <v>2</v>
      </c>
      <c r="D56" s="20">
        <v>0</v>
      </c>
      <c r="E56" s="20">
        <v>2</v>
      </c>
      <c r="F56" s="20">
        <v>1</v>
      </c>
      <c r="G56" s="20">
        <v>0</v>
      </c>
      <c r="H56" s="20">
        <v>1</v>
      </c>
      <c r="I56" s="20">
        <v>3</v>
      </c>
      <c r="J56" s="20">
        <v>0</v>
      </c>
      <c r="K56" s="20">
        <v>3</v>
      </c>
    </row>
    <row r="57" spans="2:11" ht="20.100000000000001" customHeight="1" thickBot="1" x14ac:dyDescent="0.25">
      <c r="B57" s="4" t="s">
        <v>244</v>
      </c>
      <c r="C57" s="20">
        <v>1</v>
      </c>
      <c r="D57" s="20">
        <v>0</v>
      </c>
      <c r="E57" s="20">
        <v>1</v>
      </c>
      <c r="F57" s="20">
        <v>0</v>
      </c>
      <c r="G57" s="20">
        <v>0</v>
      </c>
      <c r="H57" s="20">
        <v>0</v>
      </c>
      <c r="I57" s="20">
        <v>1</v>
      </c>
      <c r="J57" s="20">
        <v>0</v>
      </c>
      <c r="K57" s="20">
        <v>1</v>
      </c>
    </row>
    <row r="58" spans="2:11" ht="20.100000000000001" customHeight="1" thickBot="1" x14ac:dyDescent="0.25">
      <c r="B58" s="4" t="s">
        <v>270</v>
      </c>
      <c r="C58" s="20">
        <v>0</v>
      </c>
      <c r="D58" s="20">
        <v>0</v>
      </c>
      <c r="E58" s="20">
        <v>0</v>
      </c>
      <c r="F58" s="20">
        <v>8</v>
      </c>
      <c r="G58" s="20">
        <v>0</v>
      </c>
      <c r="H58" s="20">
        <v>8</v>
      </c>
      <c r="I58" s="20">
        <v>8</v>
      </c>
      <c r="J58" s="20">
        <v>0</v>
      </c>
      <c r="K58" s="20">
        <v>8</v>
      </c>
    </row>
    <row r="59" spans="2:11" ht="20.100000000000001" customHeight="1" thickBot="1" x14ac:dyDescent="0.25">
      <c r="B59" s="4" t="s">
        <v>246</v>
      </c>
      <c r="C59" s="20">
        <v>5</v>
      </c>
      <c r="D59" s="20">
        <v>1</v>
      </c>
      <c r="E59" s="20">
        <v>6</v>
      </c>
      <c r="F59" s="20">
        <v>5</v>
      </c>
      <c r="G59" s="20">
        <v>0</v>
      </c>
      <c r="H59" s="20">
        <v>5</v>
      </c>
      <c r="I59" s="20">
        <v>10</v>
      </c>
      <c r="J59" s="20">
        <v>1</v>
      </c>
      <c r="K59" s="20">
        <v>11</v>
      </c>
    </row>
    <row r="60" spans="2:11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0</v>
      </c>
      <c r="F60" s="20">
        <v>1</v>
      </c>
      <c r="G60" s="20">
        <v>0</v>
      </c>
      <c r="H60" s="20">
        <v>1</v>
      </c>
      <c r="I60" s="20">
        <v>1</v>
      </c>
      <c r="J60" s="20">
        <v>0</v>
      </c>
      <c r="K60" s="20">
        <v>1</v>
      </c>
    </row>
    <row r="61" spans="2:11" ht="20.100000000000001" customHeight="1" thickBot="1" x14ac:dyDescent="0.25">
      <c r="B61" s="7" t="s">
        <v>22</v>
      </c>
      <c r="C61" s="9">
        <f>SUM(C11:C60)</f>
        <v>99</v>
      </c>
      <c r="D61" s="9">
        <f t="shared" ref="D61:K61" si="0">SUM(D11:D60)</f>
        <v>8</v>
      </c>
      <c r="E61" s="9">
        <f t="shared" si="0"/>
        <v>107</v>
      </c>
      <c r="F61" s="9">
        <f t="shared" si="0"/>
        <v>198</v>
      </c>
      <c r="G61" s="9">
        <f t="shared" si="0"/>
        <v>35</v>
      </c>
      <c r="H61" s="9">
        <f t="shared" si="0"/>
        <v>233</v>
      </c>
      <c r="I61" s="9">
        <f t="shared" si="0"/>
        <v>297</v>
      </c>
      <c r="J61" s="9">
        <f t="shared" si="0"/>
        <v>43</v>
      </c>
      <c r="K61" s="9">
        <f t="shared" si="0"/>
        <v>340</v>
      </c>
    </row>
    <row r="62" spans="2:11" x14ac:dyDescent="0.2">
      <c r="C62" s="58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E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1.125" customWidth="1"/>
    <col min="19" max="19" width="12.375" customWidth="1"/>
  </cols>
  <sheetData>
    <row r="9" spans="2:5" ht="44.25" customHeight="1" x14ac:dyDescent="0.2">
      <c r="B9" s="14"/>
      <c r="C9" s="101" t="s">
        <v>114</v>
      </c>
      <c r="D9" s="101"/>
      <c r="E9" s="101"/>
    </row>
    <row r="10" spans="2:5" ht="42.75" customHeight="1" thickBot="1" x14ac:dyDescent="0.25">
      <c r="B10" s="11"/>
      <c r="C10" s="21" t="s">
        <v>110</v>
      </c>
      <c r="D10" s="21" t="s">
        <v>109</v>
      </c>
      <c r="E10" s="21" t="s">
        <v>35</v>
      </c>
    </row>
    <row r="11" spans="2:5" ht="20.100000000000001" customHeight="1" thickBot="1" x14ac:dyDescent="0.25">
      <c r="B11" s="3" t="s">
        <v>198</v>
      </c>
      <c r="C11" s="19">
        <v>0</v>
      </c>
      <c r="D11" s="19">
        <v>0</v>
      </c>
      <c r="E11" s="19">
        <v>0</v>
      </c>
    </row>
    <row r="12" spans="2:5" ht="20.100000000000001" customHeight="1" thickBot="1" x14ac:dyDescent="0.25">
      <c r="B12" s="4" t="s">
        <v>199</v>
      </c>
      <c r="C12" s="20">
        <v>1</v>
      </c>
      <c r="D12" s="20">
        <v>2</v>
      </c>
      <c r="E12" s="20">
        <v>3</v>
      </c>
    </row>
    <row r="13" spans="2:5" ht="20.100000000000001" customHeight="1" thickBot="1" x14ac:dyDescent="0.25">
      <c r="B13" s="4" t="s">
        <v>200</v>
      </c>
      <c r="C13" s="20">
        <v>0</v>
      </c>
      <c r="D13" s="20">
        <v>0</v>
      </c>
      <c r="E13" s="20">
        <v>0</v>
      </c>
    </row>
    <row r="14" spans="2:5" ht="20.100000000000001" customHeight="1" thickBot="1" x14ac:dyDescent="0.25">
      <c r="B14" s="4" t="s">
        <v>201</v>
      </c>
      <c r="C14" s="20">
        <v>2</v>
      </c>
      <c r="D14" s="20">
        <v>0</v>
      </c>
      <c r="E14" s="20">
        <v>2</v>
      </c>
    </row>
    <row r="15" spans="2:5" ht="20.100000000000001" customHeight="1" thickBot="1" x14ac:dyDescent="0.25">
      <c r="B15" s="4" t="s">
        <v>202</v>
      </c>
      <c r="C15" s="20">
        <v>0</v>
      </c>
      <c r="D15" s="20">
        <v>3</v>
      </c>
      <c r="E15" s="20">
        <v>3</v>
      </c>
    </row>
    <row r="16" spans="2:5" ht="20.100000000000001" customHeight="1" thickBot="1" x14ac:dyDescent="0.25">
      <c r="B16" s="4" t="s">
        <v>203</v>
      </c>
      <c r="C16" s="20">
        <v>2</v>
      </c>
      <c r="D16" s="20">
        <v>0</v>
      </c>
      <c r="E16" s="20">
        <v>2</v>
      </c>
    </row>
    <row r="17" spans="2:5" ht="20.100000000000001" customHeight="1" thickBot="1" x14ac:dyDescent="0.25">
      <c r="B17" s="4" t="s">
        <v>204</v>
      </c>
      <c r="C17" s="20">
        <v>2</v>
      </c>
      <c r="D17" s="20">
        <v>2</v>
      </c>
      <c r="E17" s="20">
        <v>4</v>
      </c>
    </row>
    <row r="18" spans="2:5" ht="20.100000000000001" customHeight="1" thickBot="1" x14ac:dyDescent="0.25">
      <c r="B18" s="4" t="s">
        <v>205</v>
      </c>
      <c r="C18" s="20">
        <v>2</v>
      </c>
      <c r="D18" s="20">
        <v>1</v>
      </c>
      <c r="E18" s="20">
        <v>3</v>
      </c>
    </row>
    <row r="19" spans="2:5" ht="20.100000000000001" customHeight="1" thickBot="1" x14ac:dyDescent="0.25">
      <c r="B19" s="4" t="s">
        <v>206</v>
      </c>
      <c r="C19" s="20">
        <v>0</v>
      </c>
      <c r="D19" s="20">
        <v>1</v>
      </c>
      <c r="E19" s="20">
        <v>1</v>
      </c>
    </row>
    <row r="20" spans="2:5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</row>
    <row r="21" spans="2:5" ht="20.100000000000001" customHeight="1" thickBot="1" x14ac:dyDescent="0.25">
      <c r="B21" s="4" t="s">
        <v>208</v>
      </c>
      <c r="C21" s="20">
        <v>1</v>
      </c>
      <c r="D21" s="20">
        <v>0</v>
      </c>
      <c r="E21" s="20">
        <v>1</v>
      </c>
    </row>
    <row r="22" spans="2:5" ht="20.100000000000001" customHeight="1" thickBot="1" x14ac:dyDescent="0.25">
      <c r="B22" s="4" t="s">
        <v>209</v>
      </c>
      <c r="C22" s="20">
        <v>1</v>
      </c>
      <c r="D22" s="20">
        <v>0</v>
      </c>
      <c r="E22" s="20">
        <v>1</v>
      </c>
    </row>
    <row r="23" spans="2:5" ht="20.100000000000001" customHeight="1" thickBot="1" x14ac:dyDescent="0.25">
      <c r="B23" s="4" t="s">
        <v>210</v>
      </c>
      <c r="C23" s="20">
        <v>0</v>
      </c>
      <c r="D23" s="20">
        <v>0</v>
      </c>
      <c r="E23" s="20">
        <v>0</v>
      </c>
    </row>
    <row r="24" spans="2:5" ht="20.100000000000001" customHeight="1" thickBot="1" x14ac:dyDescent="0.25">
      <c r="B24" s="4" t="s">
        <v>211</v>
      </c>
      <c r="C24" s="20">
        <v>1</v>
      </c>
      <c r="D24" s="20">
        <v>0</v>
      </c>
      <c r="E24" s="20">
        <v>1</v>
      </c>
    </row>
    <row r="25" spans="2:5" ht="20.100000000000001" customHeight="1" thickBot="1" x14ac:dyDescent="0.25">
      <c r="B25" s="4" t="s">
        <v>212</v>
      </c>
      <c r="C25" s="20">
        <v>2</v>
      </c>
      <c r="D25" s="20">
        <v>0</v>
      </c>
      <c r="E25" s="20">
        <v>2</v>
      </c>
    </row>
    <row r="26" spans="2:5" ht="20.100000000000001" customHeight="1" thickBot="1" x14ac:dyDescent="0.25">
      <c r="B26" s="5" t="s">
        <v>213</v>
      </c>
      <c r="C26" s="31">
        <v>0</v>
      </c>
      <c r="D26" s="31">
        <v>1</v>
      </c>
      <c r="E26" s="31">
        <v>1</v>
      </c>
    </row>
    <row r="27" spans="2:5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0</v>
      </c>
    </row>
    <row r="28" spans="2:5" ht="20.100000000000001" customHeight="1" thickBot="1" x14ac:dyDescent="0.25">
      <c r="B28" s="4" t="s">
        <v>215</v>
      </c>
      <c r="C28" s="33">
        <v>0</v>
      </c>
      <c r="D28" s="33">
        <v>0</v>
      </c>
      <c r="E28" s="33">
        <v>0</v>
      </c>
    </row>
    <row r="29" spans="2:5" ht="20.100000000000001" customHeight="1" thickBot="1" x14ac:dyDescent="0.25">
      <c r="B29" s="4" t="s">
        <v>216</v>
      </c>
      <c r="C29" s="32">
        <v>0</v>
      </c>
      <c r="D29" s="32">
        <v>0</v>
      </c>
      <c r="E29" s="32">
        <v>0</v>
      </c>
    </row>
    <row r="30" spans="2:5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</row>
    <row r="31" spans="2:5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0</v>
      </c>
    </row>
    <row r="32" spans="2:5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0</v>
      </c>
    </row>
    <row r="33" spans="2:5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0</v>
      </c>
    </row>
    <row r="34" spans="2:5" ht="20.100000000000001" customHeight="1" thickBot="1" x14ac:dyDescent="0.25">
      <c r="B34" s="4" t="s">
        <v>221</v>
      </c>
      <c r="C34" s="20">
        <v>1</v>
      </c>
      <c r="D34" s="20">
        <v>0</v>
      </c>
      <c r="E34" s="20">
        <v>1</v>
      </c>
    </row>
    <row r="35" spans="2:5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</row>
    <row r="36" spans="2:5" ht="20.100000000000001" customHeight="1" thickBot="1" x14ac:dyDescent="0.25">
      <c r="B36" s="4" t="s">
        <v>223</v>
      </c>
      <c r="C36" s="20">
        <v>0</v>
      </c>
      <c r="D36" s="20">
        <v>0</v>
      </c>
      <c r="E36" s="20">
        <v>0</v>
      </c>
    </row>
    <row r="37" spans="2:5" ht="20.100000000000001" customHeight="1" thickBot="1" x14ac:dyDescent="0.25">
      <c r="B37" s="4" t="s">
        <v>224</v>
      </c>
      <c r="C37" s="20">
        <v>0</v>
      </c>
      <c r="D37" s="20">
        <v>0</v>
      </c>
      <c r="E37" s="20">
        <v>0</v>
      </c>
    </row>
    <row r="38" spans="2:5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0</v>
      </c>
    </row>
    <row r="39" spans="2:5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0</v>
      </c>
    </row>
    <row r="40" spans="2:5" ht="20.100000000000001" customHeight="1" thickBot="1" x14ac:dyDescent="0.25">
      <c r="B40" s="4" t="s">
        <v>227</v>
      </c>
      <c r="C40" s="20">
        <v>0</v>
      </c>
      <c r="D40" s="20">
        <v>1</v>
      </c>
      <c r="E40" s="20">
        <v>1</v>
      </c>
    </row>
    <row r="41" spans="2:5" ht="20.100000000000001" customHeight="1" thickBot="1" x14ac:dyDescent="0.25">
      <c r="B41" s="4" t="s">
        <v>228</v>
      </c>
      <c r="C41" s="20">
        <v>10</v>
      </c>
      <c r="D41" s="20">
        <v>15</v>
      </c>
      <c r="E41" s="20">
        <v>25</v>
      </c>
    </row>
    <row r="42" spans="2:5" ht="20.100000000000001" customHeight="1" thickBot="1" x14ac:dyDescent="0.25">
      <c r="B42" s="4" t="s">
        <v>229</v>
      </c>
      <c r="C42" s="20">
        <v>0</v>
      </c>
      <c r="D42" s="20">
        <v>0</v>
      </c>
      <c r="E42" s="20">
        <v>0</v>
      </c>
    </row>
    <row r="43" spans="2:5" ht="20.100000000000001" customHeight="1" thickBot="1" x14ac:dyDescent="0.25">
      <c r="B43" s="4" t="s">
        <v>230</v>
      </c>
      <c r="C43" s="20">
        <v>0</v>
      </c>
      <c r="D43" s="20">
        <v>0</v>
      </c>
      <c r="E43" s="20">
        <v>0</v>
      </c>
    </row>
    <row r="44" spans="2:5" ht="20.100000000000001" customHeight="1" thickBot="1" x14ac:dyDescent="0.25">
      <c r="B44" s="4" t="s">
        <v>231</v>
      </c>
      <c r="C44" s="20">
        <v>0</v>
      </c>
      <c r="D44" s="20">
        <v>3</v>
      </c>
      <c r="E44" s="20">
        <v>3</v>
      </c>
    </row>
    <row r="45" spans="2:5" ht="20.100000000000001" customHeight="1" thickBot="1" x14ac:dyDescent="0.25">
      <c r="B45" s="4" t="s">
        <v>232</v>
      </c>
      <c r="C45" s="20">
        <v>3</v>
      </c>
      <c r="D45" s="20">
        <v>0</v>
      </c>
      <c r="E45" s="20">
        <v>3</v>
      </c>
    </row>
    <row r="46" spans="2:5" ht="20.100000000000001" customHeight="1" thickBot="1" x14ac:dyDescent="0.25">
      <c r="B46" s="4" t="s">
        <v>233</v>
      </c>
      <c r="C46" s="20">
        <v>5</v>
      </c>
      <c r="D46" s="20">
        <v>2</v>
      </c>
      <c r="E46" s="20">
        <v>7</v>
      </c>
    </row>
    <row r="47" spans="2:5" ht="20.100000000000001" customHeight="1" thickBot="1" x14ac:dyDescent="0.25">
      <c r="B47" s="4" t="s">
        <v>234</v>
      </c>
      <c r="C47" s="20">
        <v>1</v>
      </c>
      <c r="D47" s="20">
        <v>6</v>
      </c>
      <c r="E47" s="20">
        <v>7</v>
      </c>
    </row>
    <row r="48" spans="2:5" ht="20.100000000000001" customHeight="1" thickBot="1" x14ac:dyDescent="0.25">
      <c r="B48" s="4" t="s">
        <v>235</v>
      </c>
      <c r="C48" s="20">
        <v>0</v>
      </c>
      <c r="D48" s="20">
        <v>0</v>
      </c>
      <c r="E48" s="20">
        <v>0</v>
      </c>
    </row>
    <row r="49" spans="2:5" ht="20.100000000000001" customHeight="1" thickBot="1" x14ac:dyDescent="0.25">
      <c r="B49" s="4" t="s">
        <v>236</v>
      </c>
      <c r="C49" s="20">
        <v>0</v>
      </c>
      <c r="D49" s="20">
        <v>0</v>
      </c>
      <c r="E49" s="20">
        <v>0</v>
      </c>
    </row>
    <row r="50" spans="2:5" ht="20.100000000000001" customHeight="1" thickBot="1" x14ac:dyDescent="0.25">
      <c r="B50" s="4" t="s">
        <v>237</v>
      </c>
      <c r="C50" s="20">
        <v>0</v>
      </c>
      <c r="D50" s="20">
        <v>0</v>
      </c>
      <c r="E50" s="20">
        <v>0</v>
      </c>
    </row>
    <row r="51" spans="2:5" ht="20.100000000000001" customHeight="1" thickBot="1" x14ac:dyDescent="0.25">
      <c r="B51" s="4" t="s">
        <v>238</v>
      </c>
      <c r="C51" s="20">
        <v>0</v>
      </c>
      <c r="D51" s="20">
        <v>0</v>
      </c>
      <c r="E51" s="20">
        <v>0</v>
      </c>
    </row>
    <row r="52" spans="2:5" ht="20.100000000000001" customHeight="1" thickBot="1" x14ac:dyDescent="0.25">
      <c r="B52" s="4" t="s">
        <v>239</v>
      </c>
      <c r="C52" s="20">
        <v>0</v>
      </c>
      <c r="D52" s="20">
        <v>0</v>
      </c>
      <c r="E52" s="20">
        <v>0</v>
      </c>
    </row>
    <row r="53" spans="2:5" ht="20.100000000000001" customHeight="1" thickBot="1" x14ac:dyDescent="0.25">
      <c r="B53" s="4" t="s">
        <v>240</v>
      </c>
      <c r="C53" s="20">
        <v>1</v>
      </c>
      <c r="D53" s="20">
        <v>0</v>
      </c>
      <c r="E53" s="20">
        <v>1</v>
      </c>
    </row>
    <row r="54" spans="2:5" ht="20.100000000000001" customHeight="1" thickBot="1" x14ac:dyDescent="0.25">
      <c r="B54" s="4" t="s">
        <v>241</v>
      </c>
      <c r="C54" s="20">
        <v>2</v>
      </c>
      <c r="D54" s="20">
        <v>2</v>
      </c>
      <c r="E54" s="20">
        <v>4</v>
      </c>
    </row>
    <row r="55" spans="2:5" ht="20.100000000000001" customHeight="1" thickBot="1" x14ac:dyDescent="0.25">
      <c r="B55" s="4" t="s">
        <v>242</v>
      </c>
      <c r="C55" s="20">
        <v>2</v>
      </c>
      <c r="D55" s="20">
        <v>0</v>
      </c>
      <c r="E55" s="20">
        <v>2</v>
      </c>
    </row>
    <row r="56" spans="2:5" ht="20.100000000000001" customHeight="1" thickBot="1" x14ac:dyDescent="0.25">
      <c r="B56" s="4" t="s">
        <v>243</v>
      </c>
      <c r="C56" s="20">
        <v>0</v>
      </c>
      <c r="D56" s="20">
        <v>0</v>
      </c>
      <c r="E56" s="20">
        <v>0</v>
      </c>
    </row>
    <row r="57" spans="2:5" ht="20.100000000000001" customHeight="1" thickBot="1" x14ac:dyDescent="0.25">
      <c r="B57" s="4" t="s">
        <v>244</v>
      </c>
      <c r="C57" s="20">
        <v>1</v>
      </c>
      <c r="D57" s="20">
        <v>0</v>
      </c>
      <c r="E57" s="20">
        <v>1</v>
      </c>
    </row>
    <row r="58" spans="2:5" ht="20.100000000000001" customHeight="1" thickBot="1" x14ac:dyDescent="0.25">
      <c r="B58" s="4" t="s">
        <v>270</v>
      </c>
      <c r="C58" s="20">
        <v>0</v>
      </c>
      <c r="D58" s="20">
        <v>0</v>
      </c>
      <c r="E58" s="20">
        <v>0</v>
      </c>
    </row>
    <row r="59" spans="2:5" ht="20.100000000000001" customHeight="1" thickBot="1" x14ac:dyDescent="0.25">
      <c r="B59" s="4" t="s">
        <v>246</v>
      </c>
      <c r="C59" s="20">
        <v>1</v>
      </c>
      <c r="D59" s="20">
        <v>0</v>
      </c>
      <c r="E59" s="20">
        <v>1</v>
      </c>
    </row>
    <row r="60" spans="2:5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0</v>
      </c>
    </row>
    <row r="61" spans="2:5" ht="20.100000000000001" customHeight="1" thickBot="1" x14ac:dyDescent="0.25">
      <c r="B61" s="7" t="s">
        <v>22</v>
      </c>
      <c r="C61" s="9">
        <f>SUM(C11:C60)</f>
        <v>41</v>
      </c>
      <c r="D61" s="9">
        <f t="shared" ref="D61:E61" si="0">SUM(D11:D60)</f>
        <v>39</v>
      </c>
      <c r="E61" s="9">
        <f t="shared" si="0"/>
        <v>80</v>
      </c>
    </row>
    <row r="63" spans="2:5" x14ac:dyDescent="0.2">
      <c r="C63" s="58"/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68"/>
  <sheetViews>
    <sheetView zoomScaleNormal="100"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1.875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58.5" customHeight="1" x14ac:dyDescent="0.2"/>
    <row r="12" spans="2:32" ht="41.25" customHeight="1" x14ac:dyDescent="0.2">
      <c r="C12" s="101" t="s">
        <v>171</v>
      </c>
      <c r="D12" s="101"/>
      <c r="E12" s="101"/>
      <c r="F12" s="101"/>
      <c r="G12" s="101"/>
      <c r="H12" s="101" t="s">
        <v>172</v>
      </c>
      <c r="I12" s="101"/>
      <c r="J12" s="101"/>
      <c r="K12" s="101"/>
      <c r="L12" s="101"/>
      <c r="M12" s="101" t="s">
        <v>173</v>
      </c>
      <c r="N12" s="101"/>
      <c r="O12" s="101"/>
      <c r="P12" s="101"/>
      <c r="Q12" s="101"/>
      <c r="R12" s="101" t="s">
        <v>174</v>
      </c>
      <c r="S12" s="101"/>
      <c r="T12" s="101"/>
      <c r="U12" s="101"/>
      <c r="V12" s="101"/>
      <c r="W12" s="101" t="s">
        <v>175</v>
      </c>
      <c r="X12" s="101"/>
      <c r="Y12" s="101"/>
      <c r="Z12" s="101"/>
      <c r="AA12" s="101"/>
      <c r="AB12" s="101" t="s">
        <v>35</v>
      </c>
      <c r="AC12" s="101"/>
      <c r="AD12" s="101"/>
      <c r="AE12" s="101"/>
      <c r="AF12" s="101"/>
    </row>
    <row r="13" spans="2:32" ht="28.5" customHeight="1" x14ac:dyDescent="0.2">
      <c r="C13" s="102" t="s">
        <v>60</v>
      </c>
      <c r="D13" s="102" t="s">
        <v>176</v>
      </c>
      <c r="E13" s="102"/>
      <c r="F13" s="102"/>
      <c r="G13" s="102" t="s">
        <v>177</v>
      </c>
      <c r="H13" s="102" t="s">
        <v>60</v>
      </c>
      <c r="I13" s="102" t="s">
        <v>176</v>
      </c>
      <c r="J13" s="102"/>
      <c r="K13" s="102"/>
      <c r="L13" s="102" t="s">
        <v>177</v>
      </c>
      <c r="M13" s="102" t="s">
        <v>60</v>
      </c>
      <c r="N13" s="102" t="s">
        <v>176</v>
      </c>
      <c r="O13" s="102"/>
      <c r="P13" s="102"/>
      <c r="Q13" s="102" t="s">
        <v>177</v>
      </c>
      <c r="R13" s="102" t="s">
        <v>60</v>
      </c>
      <c r="S13" s="102" t="s">
        <v>176</v>
      </c>
      <c r="T13" s="102"/>
      <c r="U13" s="102"/>
      <c r="V13" s="102" t="s">
        <v>177</v>
      </c>
      <c r="W13" s="102" t="s">
        <v>60</v>
      </c>
      <c r="X13" s="102" t="s">
        <v>176</v>
      </c>
      <c r="Y13" s="102"/>
      <c r="Z13" s="102"/>
      <c r="AA13" s="102" t="s">
        <v>177</v>
      </c>
      <c r="AB13" s="102" t="s">
        <v>60</v>
      </c>
      <c r="AC13" s="102" t="s">
        <v>176</v>
      </c>
      <c r="AD13" s="102"/>
      <c r="AE13" s="102"/>
      <c r="AF13" s="102" t="s">
        <v>177</v>
      </c>
    </row>
    <row r="14" spans="2:32" ht="28.5" customHeight="1" thickBot="1" x14ac:dyDescent="0.25">
      <c r="C14" s="102"/>
      <c r="D14" s="34" t="s">
        <v>178</v>
      </c>
      <c r="E14" s="34" t="s">
        <v>179</v>
      </c>
      <c r="F14" s="34" t="s">
        <v>180</v>
      </c>
      <c r="G14" s="102"/>
      <c r="H14" s="102"/>
      <c r="I14" s="34" t="s">
        <v>178</v>
      </c>
      <c r="J14" s="34" t="s">
        <v>179</v>
      </c>
      <c r="K14" s="34" t="s">
        <v>180</v>
      </c>
      <c r="L14" s="102"/>
      <c r="M14" s="102"/>
      <c r="N14" s="34" t="s">
        <v>178</v>
      </c>
      <c r="O14" s="34" t="s">
        <v>179</v>
      </c>
      <c r="P14" s="34" t="s">
        <v>180</v>
      </c>
      <c r="Q14" s="102"/>
      <c r="R14" s="102"/>
      <c r="S14" s="34" t="s">
        <v>178</v>
      </c>
      <c r="T14" s="34" t="s">
        <v>179</v>
      </c>
      <c r="U14" s="34" t="s">
        <v>180</v>
      </c>
      <c r="V14" s="102"/>
      <c r="W14" s="102"/>
      <c r="X14" s="34" t="s">
        <v>178</v>
      </c>
      <c r="Y14" s="34" t="s">
        <v>179</v>
      </c>
      <c r="Z14" s="34" t="s">
        <v>180</v>
      </c>
      <c r="AA14" s="102"/>
      <c r="AB14" s="102"/>
      <c r="AC14" s="34" t="s">
        <v>178</v>
      </c>
      <c r="AD14" s="34" t="s">
        <v>179</v>
      </c>
      <c r="AE14" s="34" t="s">
        <v>180</v>
      </c>
      <c r="AF14" s="102"/>
    </row>
    <row r="15" spans="2:32" ht="20.100000000000001" customHeight="1" thickBot="1" x14ac:dyDescent="0.25">
      <c r="B15" s="3" t="s">
        <v>198</v>
      </c>
      <c r="C15" s="19">
        <v>795</v>
      </c>
      <c r="D15" s="19">
        <v>0</v>
      </c>
      <c r="E15" s="19">
        <v>784</v>
      </c>
      <c r="F15" s="19">
        <v>11</v>
      </c>
      <c r="G15" s="19">
        <v>0</v>
      </c>
      <c r="H15" s="19">
        <v>1</v>
      </c>
      <c r="I15" s="19">
        <v>0</v>
      </c>
      <c r="J15" s="19">
        <v>1</v>
      </c>
      <c r="K15" s="19">
        <v>0</v>
      </c>
      <c r="L15" s="19">
        <v>0</v>
      </c>
      <c r="M15" s="19">
        <v>53</v>
      </c>
      <c r="N15" s="19">
        <v>0</v>
      </c>
      <c r="O15" s="19">
        <v>53</v>
      </c>
      <c r="P15" s="19">
        <v>0</v>
      </c>
      <c r="Q15" s="19">
        <v>0</v>
      </c>
      <c r="R15" s="19">
        <v>4</v>
      </c>
      <c r="S15" s="19">
        <v>0</v>
      </c>
      <c r="T15" s="19">
        <v>4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853</v>
      </c>
      <c r="AC15" s="19">
        <v>0</v>
      </c>
      <c r="AD15" s="19">
        <v>842</v>
      </c>
      <c r="AE15" s="19">
        <v>11</v>
      </c>
      <c r="AF15" s="19">
        <v>0</v>
      </c>
    </row>
    <row r="16" spans="2:32" ht="20.100000000000001" customHeight="1" thickBot="1" x14ac:dyDescent="0.25">
      <c r="B16" s="4" t="s">
        <v>199</v>
      </c>
      <c r="C16" s="20">
        <v>1270</v>
      </c>
      <c r="D16" s="20">
        <v>2</v>
      </c>
      <c r="E16" s="20">
        <v>1137</v>
      </c>
      <c r="F16" s="20">
        <v>131</v>
      </c>
      <c r="G16" s="20">
        <v>0</v>
      </c>
      <c r="H16" s="20">
        <v>13</v>
      </c>
      <c r="I16" s="20">
        <v>0</v>
      </c>
      <c r="J16" s="20">
        <v>13</v>
      </c>
      <c r="K16" s="20">
        <v>0</v>
      </c>
      <c r="L16" s="20">
        <v>0</v>
      </c>
      <c r="M16" s="20">
        <v>96</v>
      </c>
      <c r="N16" s="20">
        <v>0</v>
      </c>
      <c r="O16" s="20">
        <v>94</v>
      </c>
      <c r="P16" s="20">
        <v>2</v>
      </c>
      <c r="Q16" s="20">
        <v>0</v>
      </c>
      <c r="R16" s="20">
        <v>27</v>
      </c>
      <c r="S16" s="20">
        <v>0</v>
      </c>
      <c r="T16" s="20">
        <v>27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1406</v>
      </c>
      <c r="AC16" s="20">
        <v>2</v>
      </c>
      <c r="AD16" s="20">
        <v>1271</v>
      </c>
      <c r="AE16" s="20">
        <v>133</v>
      </c>
      <c r="AF16" s="20">
        <v>0</v>
      </c>
    </row>
    <row r="17" spans="2:32" ht="20.100000000000001" customHeight="1" thickBot="1" x14ac:dyDescent="0.25">
      <c r="B17" s="4" t="s">
        <v>200</v>
      </c>
      <c r="C17" s="20">
        <v>423</v>
      </c>
      <c r="D17" s="20">
        <v>0</v>
      </c>
      <c r="E17" s="20">
        <v>368</v>
      </c>
      <c r="F17" s="20">
        <v>55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</v>
      </c>
      <c r="N17" s="20">
        <v>0</v>
      </c>
      <c r="O17" s="20">
        <v>6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429</v>
      </c>
      <c r="AC17" s="20">
        <v>0</v>
      </c>
      <c r="AD17" s="20">
        <v>374</v>
      </c>
      <c r="AE17" s="20">
        <v>55</v>
      </c>
      <c r="AF17" s="20">
        <v>0</v>
      </c>
    </row>
    <row r="18" spans="2:32" ht="20.100000000000001" customHeight="1" thickBot="1" x14ac:dyDescent="0.25">
      <c r="B18" s="4" t="s">
        <v>201</v>
      </c>
      <c r="C18" s="20">
        <v>999</v>
      </c>
      <c r="D18" s="20">
        <v>0</v>
      </c>
      <c r="E18" s="20">
        <v>968</v>
      </c>
      <c r="F18" s="20">
        <v>31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297</v>
      </c>
      <c r="N18" s="20">
        <v>0</v>
      </c>
      <c r="O18" s="20">
        <v>297</v>
      </c>
      <c r="P18" s="20">
        <v>0</v>
      </c>
      <c r="Q18" s="20">
        <v>0</v>
      </c>
      <c r="R18" s="20">
        <v>94</v>
      </c>
      <c r="S18" s="20">
        <v>0</v>
      </c>
      <c r="T18" s="20">
        <v>94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1390</v>
      </c>
      <c r="AC18" s="20">
        <v>0</v>
      </c>
      <c r="AD18" s="20">
        <v>1359</v>
      </c>
      <c r="AE18" s="20">
        <v>31</v>
      </c>
      <c r="AF18" s="20">
        <v>0</v>
      </c>
    </row>
    <row r="19" spans="2:32" ht="20.100000000000001" customHeight="1" thickBot="1" x14ac:dyDescent="0.25">
      <c r="B19" s="4" t="s">
        <v>202</v>
      </c>
      <c r="C19" s="20">
        <v>668</v>
      </c>
      <c r="D19" s="20">
        <v>3</v>
      </c>
      <c r="E19" s="20">
        <v>568</v>
      </c>
      <c r="F19" s="20">
        <v>97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18</v>
      </c>
      <c r="N19" s="20">
        <v>0</v>
      </c>
      <c r="O19" s="20">
        <v>18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686</v>
      </c>
      <c r="AC19" s="20">
        <v>3</v>
      </c>
      <c r="AD19" s="20">
        <v>586</v>
      </c>
      <c r="AE19" s="20">
        <v>97</v>
      </c>
      <c r="AF19" s="20">
        <v>0</v>
      </c>
    </row>
    <row r="20" spans="2:32" ht="20.100000000000001" customHeight="1" thickBot="1" x14ac:dyDescent="0.25">
      <c r="B20" s="4" t="s">
        <v>203</v>
      </c>
      <c r="C20" s="20">
        <v>338</v>
      </c>
      <c r="D20" s="20">
        <v>0</v>
      </c>
      <c r="E20" s="20">
        <v>288</v>
      </c>
      <c r="F20" s="20">
        <v>50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10</v>
      </c>
      <c r="N20" s="20">
        <v>0</v>
      </c>
      <c r="O20" s="20">
        <v>10</v>
      </c>
      <c r="P20" s="20">
        <v>0</v>
      </c>
      <c r="Q20" s="20">
        <v>0</v>
      </c>
      <c r="R20" s="20">
        <v>27</v>
      </c>
      <c r="S20" s="20">
        <v>0</v>
      </c>
      <c r="T20" s="20">
        <v>27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375</v>
      </c>
      <c r="AC20" s="20">
        <v>0</v>
      </c>
      <c r="AD20" s="20">
        <v>325</v>
      </c>
      <c r="AE20" s="20">
        <v>50</v>
      </c>
      <c r="AF20" s="20">
        <v>0</v>
      </c>
    </row>
    <row r="21" spans="2:32" ht="20.100000000000001" customHeight="1" thickBot="1" x14ac:dyDescent="0.25">
      <c r="B21" s="4" t="s">
        <v>204</v>
      </c>
      <c r="C21" s="20">
        <v>1120</v>
      </c>
      <c r="D21" s="20">
        <v>0</v>
      </c>
      <c r="E21" s="20">
        <v>913</v>
      </c>
      <c r="F21" s="20">
        <v>207</v>
      </c>
      <c r="G21" s="20">
        <v>0</v>
      </c>
      <c r="H21" s="20">
        <v>2</v>
      </c>
      <c r="I21" s="20">
        <v>0</v>
      </c>
      <c r="J21" s="20">
        <v>2</v>
      </c>
      <c r="K21" s="20">
        <v>0</v>
      </c>
      <c r="L21" s="20">
        <v>0</v>
      </c>
      <c r="M21" s="20">
        <v>122</v>
      </c>
      <c r="N21" s="20">
        <v>0</v>
      </c>
      <c r="O21" s="20">
        <v>117</v>
      </c>
      <c r="P21" s="20">
        <v>5</v>
      </c>
      <c r="Q21" s="20">
        <v>0</v>
      </c>
      <c r="R21" s="20">
        <v>1</v>
      </c>
      <c r="S21" s="20">
        <v>0</v>
      </c>
      <c r="T21" s="20">
        <v>1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1245</v>
      </c>
      <c r="AC21" s="20">
        <v>0</v>
      </c>
      <c r="AD21" s="20">
        <v>1033</v>
      </c>
      <c r="AE21" s="20">
        <v>212</v>
      </c>
      <c r="AF21" s="20">
        <v>0</v>
      </c>
    </row>
    <row r="22" spans="2:32" ht="20.100000000000001" customHeight="1" thickBot="1" x14ac:dyDescent="0.25">
      <c r="B22" s="4" t="s">
        <v>205</v>
      </c>
      <c r="C22" s="20">
        <v>1728</v>
      </c>
      <c r="D22" s="20">
        <v>26</v>
      </c>
      <c r="E22" s="20">
        <v>780</v>
      </c>
      <c r="F22" s="20">
        <v>922</v>
      </c>
      <c r="G22" s="20">
        <v>0</v>
      </c>
      <c r="H22" s="20">
        <v>2</v>
      </c>
      <c r="I22" s="20">
        <v>0</v>
      </c>
      <c r="J22" s="20">
        <v>0</v>
      </c>
      <c r="K22" s="20">
        <v>2</v>
      </c>
      <c r="L22" s="20">
        <v>0</v>
      </c>
      <c r="M22" s="20">
        <v>9</v>
      </c>
      <c r="N22" s="20">
        <v>0</v>
      </c>
      <c r="O22" s="20">
        <v>9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1739</v>
      </c>
      <c r="AC22" s="20">
        <v>26</v>
      </c>
      <c r="AD22" s="20">
        <v>789</v>
      </c>
      <c r="AE22" s="20">
        <v>924</v>
      </c>
      <c r="AF22" s="20">
        <v>0</v>
      </c>
    </row>
    <row r="23" spans="2:32" ht="20.100000000000001" customHeight="1" thickBot="1" x14ac:dyDescent="0.25">
      <c r="B23" s="4" t="s">
        <v>206</v>
      </c>
      <c r="C23" s="20">
        <v>146</v>
      </c>
      <c r="D23" s="20">
        <v>3</v>
      </c>
      <c r="E23" s="20">
        <v>129</v>
      </c>
      <c r="F23" s="20">
        <v>14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11</v>
      </c>
      <c r="N23" s="20">
        <v>0</v>
      </c>
      <c r="O23" s="20">
        <v>10</v>
      </c>
      <c r="P23" s="20">
        <v>1</v>
      </c>
      <c r="Q23" s="20">
        <v>0</v>
      </c>
      <c r="R23" s="20">
        <v>11</v>
      </c>
      <c r="S23" s="20">
        <v>0</v>
      </c>
      <c r="T23" s="20">
        <v>11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168</v>
      </c>
      <c r="AC23" s="20">
        <v>3</v>
      </c>
      <c r="AD23" s="20">
        <v>150</v>
      </c>
      <c r="AE23" s="20">
        <v>15</v>
      </c>
      <c r="AF23" s="20">
        <v>0</v>
      </c>
    </row>
    <row r="24" spans="2:32" ht="20.100000000000001" customHeight="1" thickBot="1" x14ac:dyDescent="0.25">
      <c r="B24" s="4" t="s">
        <v>207</v>
      </c>
      <c r="C24" s="20">
        <v>45</v>
      </c>
      <c r="D24" s="20">
        <v>0</v>
      </c>
      <c r="E24" s="20">
        <v>41</v>
      </c>
      <c r="F24" s="20">
        <v>4</v>
      </c>
      <c r="G24" s="20">
        <v>0</v>
      </c>
      <c r="H24" s="20">
        <v>1</v>
      </c>
      <c r="I24" s="20">
        <v>0</v>
      </c>
      <c r="J24" s="20">
        <v>1</v>
      </c>
      <c r="K24" s="20">
        <v>0</v>
      </c>
      <c r="L24" s="20">
        <v>0</v>
      </c>
      <c r="M24" s="20">
        <v>5</v>
      </c>
      <c r="N24" s="20">
        <v>0</v>
      </c>
      <c r="O24" s="20">
        <v>5</v>
      </c>
      <c r="P24" s="20">
        <v>0</v>
      </c>
      <c r="Q24" s="20">
        <v>0</v>
      </c>
      <c r="R24" s="20">
        <v>1</v>
      </c>
      <c r="S24" s="20">
        <v>0</v>
      </c>
      <c r="T24" s="20">
        <v>1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52</v>
      </c>
      <c r="AC24" s="20">
        <v>0</v>
      </c>
      <c r="AD24" s="20">
        <v>48</v>
      </c>
      <c r="AE24" s="20">
        <v>4</v>
      </c>
      <c r="AF24" s="20">
        <v>0</v>
      </c>
    </row>
    <row r="25" spans="2:32" ht="20.100000000000001" customHeight="1" thickBot="1" x14ac:dyDescent="0.25">
      <c r="B25" s="4" t="s">
        <v>208</v>
      </c>
      <c r="C25" s="20">
        <v>601</v>
      </c>
      <c r="D25" s="20">
        <v>0</v>
      </c>
      <c r="E25" s="20">
        <v>506</v>
      </c>
      <c r="F25" s="20">
        <v>95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30</v>
      </c>
      <c r="N25" s="20">
        <v>0</v>
      </c>
      <c r="O25" s="20">
        <v>29</v>
      </c>
      <c r="P25" s="20">
        <v>1</v>
      </c>
      <c r="Q25" s="20">
        <v>0</v>
      </c>
      <c r="R25" s="20">
        <v>16</v>
      </c>
      <c r="S25" s="20">
        <v>0</v>
      </c>
      <c r="T25" s="20">
        <v>16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647</v>
      </c>
      <c r="AC25" s="20">
        <v>0</v>
      </c>
      <c r="AD25" s="20">
        <v>551</v>
      </c>
      <c r="AE25" s="20">
        <v>96</v>
      </c>
      <c r="AF25" s="20">
        <v>0</v>
      </c>
    </row>
    <row r="26" spans="2:32" ht="20.100000000000001" customHeight="1" thickBot="1" x14ac:dyDescent="0.25">
      <c r="B26" s="4" t="s">
        <v>209</v>
      </c>
      <c r="C26" s="20">
        <v>626</v>
      </c>
      <c r="D26" s="20">
        <v>2</v>
      </c>
      <c r="E26" s="20">
        <v>474</v>
      </c>
      <c r="F26" s="20">
        <v>150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13</v>
      </c>
      <c r="N26" s="20">
        <v>0</v>
      </c>
      <c r="O26" s="20">
        <v>13</v>
      </c>
      <c r="P26" s="20">
        <v>0</v>
      </c>
      <c r="Q26" s="20">
        <v>0</v>
      </c>
      <c r="R26" s="20">
        <v>2</v>
      </c>
      <c r="S26" s="20">
        <v>0</v>
      </c>
      <c r="T26" s="20">
        <v>2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641</v>
      </c>
      <c r="AC26" s="20">
        <v>2</v>
      </c>
      <c r="AD26" s="20">
        <v>489</v>
      </c>
      <c r="AE26" s="20">
        <v>150</v>
      </c>
      <c r="AF26" s="20">
        <v>0</v>
      </c>
    </row>
    <row r="27" spans="2:32" ht="20.100000000000001" customHeight="1" thickBot="1" x14ac:dyDescent="0.25">
      <c r="B27" s="4" t="s">
        <v>210</v>
      </c>
      <c r="C27" s="20">
        <v>863</v>
      </c>
      <c r="D27" s="20">
        <v>0</v>
      </c>
      <c r="E27" s="20">
        <v>647</v>
      </c>
      <c r="F27" s="20">
        <v>216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32</v>
      </c>
      <c r="N27" s="20">
        <v>0</v>
      </c>
      <c r="O27" s="20">
        <v>29</v>
      </c>
      <c r="P27" s="20">
        <v>3</v>
      </c>
      <c r="Q27" s="20">
        <v>0</v>
      </c>
      <c r="R27" s="20">
        <v>2</v>
      </c>
      <c r="S27" s="20">
        <v>0</v>
      </c>
      <c r="T27" s="20">
        <v>1</v>
      </c>
      <c r="U27" s="20">
        <v>1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897</v>
      </c>
      <c r="AC27" s="20">
        <v>0</v>
      </c>
      <c r="AD27" s="20">
        <v>677</v>
      </c>
      <c r="AE27" s="20">
        <v>220</v>
      </c>
      <c r="AF27" s="20">
        <v>0</v>
      </c>
    </row>
    <row r="28" spans="2:32" ht="20.100000000000001" customHeight="1" thickBot="1" x14ac:dyDescent="0.25">
      <c r="B28" s="4" t="s">
        <v>211</v>
      </c>
      <c r="C28" s="20">
        <v>667</v>
      </c>
      <c r="D28" s="20">
        <v>26</v>
      </c>
      <c r="E28" s="20">
        <v>561</v>
      </c>
      <c r="F28" s="20">
        <v>80</v>
      </c>
      <c r="G28" s="20">
        <v>0</v>
      </c>
      <c r="H28" s="20">
        <v>2</v>
      </c>
      <c r="I28" s="20">
        <v>0</v>
      </c>
      <c r="J28" s="20">
        <v>1</v>
      </c>
      <c r="K28" s="20">
        <v>1</v>
      </c>
      <c r="L28" s="20">
        <v>0</v>
      </c>
      <c r="M28" s="20">
        <v>213</v>
      </c>
      <c r="N28" s="20">
        <v>0</v>
      </c>
      <c r="O28" s="20">
        <v>210</v>
      </c>
      <c r="P28" s="20">
        <v>3</v>
      </c>
      <c r="Q28" s="20">
        <v>0</v>
      </c>
      <c r="R28" s="20">
        <v>138</v>
      </c>
      <c r="S28" s="20">
        <v>0</v>
      </c>
      <c r="T28" s="20">
        <v>138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1020</v>
      </c>
      <c r="AC28" s="20">
        <v>26</v>
      </c>
      <c r="AD28" s="20">
        <v>910</v>
      </c>
      <c r="AE28" s="20">
        <v>84</v>
      </c>
      <c r="AF28" s="20">
        <v>0</v>
      </c>
    </row>
    <row r="29" spans="2:32" ht="20.100000000000001" customHeight="1" thickBot="1" x14ac:dyDescent="0.25">
      <c r="B29" s="4" t="s">
        <v>212</v>
      </c>
      <c r="C29" s="20">
        <v>836</v>
      </c>
      <c r="D29" s="20">
        <v>0</v>
      </c>
      <c r="E29" s="20">
        <v>518</v>
      </c>
      <c r="F29" s="20">
        <v>318</v>
      </c>
      <c r="G29" s="20">
        <v>0</v>
      </c>
      <c r="H29" s="20">
        <v>1</v>
      </c>
      <c r="I29" s="20">
        <v>0</v>
      </c>
      <c r="J29" s="20">
        <v>1</v>
      </c>
      <c r="K29" s="20">
        <v>0</v>
      </c>
      <c r="L29" s="20">
        <v>0</v>
      </c>
      <c r="M29" s="20">
        <v>19</v>
      </c>
      <c r="N29" s="20">
        <v>0</v>
      </c>
      <c r="O29" s="20">
        <v>19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856</v>
      </c>
      <c r="AC29" s="20">
        <v>0</v>
      </c>
      <c r="AD29" s="20">
        <v>538</v>
      </c>
      <c r="AE29" s="20">
        <v>318</v>
      </c>
      <c r="AF29" s="20">
        <v>0</v>
      </c>
    </row>
    <row r="30" spans="2:32" ht="20.100000000000001" customHeight="1" thickBot="1" x14ac:dyDescent="0.25">
      <c r="B30" s="5" t="s">
        <v>213</v>
      </c>
      <c r="C30" s="31">
        <v>352</v>
      </c>
      <c r="D30" s="31">
        <v>0</v>
      </c>
      <c r="E30" s="31">
        <v>226</v>
      </c>
      <c r="F30" s="31">
        <v>126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10</v>
      </c>
      <c r="N30" s="31">
        <v>0</v>
      </c>
      <c r="O30" s="31">
        <v>6</v>
      </c>
      <c r="P30" s="31">
        <v>4</v>
      </c>
      <c r="Q30" s="31">
        <v>0</v>
      </c>
      <c r="R30" s="31">
        <v>2</v>
      </c>
      <c r="S30" s="31">
        <v>0</v>
      </c>
      <c r="T30" s="31">
        <v>2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364</v>
      </c>
      <c r="AC30" s="31">
        <v>0</v>
      </c>
      <c r="AD30" s="31">
        <v>234</v>
      </c>
      <c r="AE30" s="31">
        <v>130</v>
      </c>
      <c r="AF30" s="31">
        <v>0</v>
      </c>
    </row>
    <row r="31" spans="2:32" ht="20.100000000000001" customHeight="1" thickBot="1" x14ac:dyDescent="0.25">
      <c r="B31" s="6" t="s">
        <v>214</v>
      </c>
      <c r="C31" s="33">
        <v>153</v>
      </c>
      <c r="D31" s="33">
        <v>0</v>
      </c>
      <c r="E31" s="33">
        <v>116</v>
      </c>
      <c r="F31" s="33">
        <v>37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2</v>
      </c>
      <c r="N31" s="33">
        <v>0</v>
      </c>
      <c r="O31" s="33">
        <v>2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155</v>
      </c>
      <c r="AC31" s="33">
        <v>0</v>
      </c>
      <c r="AD31" s="33">
        <v>118</v>
      </c>
      <c r="AE31" s="33">
        <v>37</v>
      </c>
      <c r="AF31" s="33">
        <v>0</v>
      </c>
    </row>
    <row r="32" spans="2:32" ht="20.100000000000001" customHeight="1" thickBot="1" x14ac:dyDescent="0.25">
      <c r="B32" s="4" t="s">
        <v>215</v>
      </c>
      <c r="C32" s="33">
        <v>288</v>
      </c>
      <c r="D32" s="33">
        <v>0</v>
      </c>
      <c r="E32" s="33">
        <v>272</v>
      </c>
      <c r="F32" s="33">
        <v>16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2</v>
      </c>
      <c r="N32" s="33">
        <v>0</v>
      </c>
      <c r="O32" s="33">
        <v>2</v>
      </c>
      <c r="P32" s="33">
        <v>0</v>
      </c>
      <c r="Q32" s="33">
        <v>0</v>
      </c>
      <c r="R32" s="33">
        <v>6</v>
      </c>
      <c r="S32" s="33">
        <v>0</v>
      </c>
      <c r="T32" s="33">
        <v>6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296</v>
      </c>
      <c r="AC32" s="33">
        <v>0</v>
      </c>
      <c r="AD32" s="33">
        <v>280</v>
      </c>
      <c r="AE32" s="33">
        <v>16</v>
      </c>
      <c r="AF32" s="33">
        <v>0</v>
      </c>
    </row>
    <row r="33" spans="2:32" ht="20.100000000000001" customHeight="1" thickBot="1" x14ac:dyDescent="0.25">
      <c r="B33" s="4" t="s">
        <v>216</v>
      </c>
      <c r="C33" s="32">
        <v>210</v>
      </c>
      <c r="D33" s="32">
        <v>0</v>
      </c>
      <c r="E33" s="32">
        <v>154</v>
      </c>
      <c r="F33" s="32">
        <v>56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1</v>
      </c>
      <c r="N33" s="32">
        <v>0</v>
      </c>
      <c r="O33" s="32">
        <v>1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211</v>
      </c>
      <c r="AC33" s="32">
        <v>0</v>
      </c>
      <c r="AD33" s="32">
        <v>155</v>
      </c>
      <c r="AE33" s="32">
        <v>56</v>
      </c>
      <c r="AF33" s="32">
        <v>0</v>
      </c>
    </row>
    <row r="34" spans="2:32" ht="20.100000000000001" customHeight="1" thickBot="1" x14ac:dyDescent="0.25">
      <c r="B34" s="4" t="s">
        <v>217</v>
      </c>
      <c r="C34" s="20">
        <v>120</v>
      </c>
      <c r="D34" s="20">
        <v>0</v>
      </c>
      <c r="E34" s="20">
        <v>107</v>
      </c>
      <c r="F34" s="20">
        <v>13</v>
      </c>
      <c r="G34" s="20">
        <v>0</v>
      </c>
      <c r="H34" s="20">
        <v>1</v>
      </c>
      <c r="I34" s="20">
        <v>0</v>
      </c>
      <c r="J34" s="20">
        <v>1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121</v>
      </c>
      <c r="AC34" s="20">
        <v>0</v>
      </c>
      <c r="AD34" s="20">
        <v>108</v>
      </c>
      <c r="AE34" s="20">
        <v>13</v>
      </c>
      <c r="AF34" s="20">
        <v>0</v>
      </c>
    </row>
    <row r="35" spans="2:32" ht="20.100000000000001" customHeight="1" thickBot="1" x14ac:dyDescent="0.25">
      <c r="B35" s="4" t="s">
        <v>218</v>
      </c>
      <c r="C35" s="20">
        <v>91</v>
      </c>
      <c r="D35" s="20">
        <v>0</v>
      </c>
      <c r="E35" s="20">
        <v>84</v>
      </c>
      <c r="F35" s="20">
        <v>7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91</v>
      </c>
      <c r="AC35" s="20">
        <v>0</v>
      </c>
      <c r="AD35" s="20">
        <v>84</v>
      </c>
      <c r="AE35" s="20">
        <v>7</v>
      </c>
      <c r="AF35" s="20">
        <v>0</v>
      </c>
    </row>
    <row r="36" spans="2:32" ht="20.100000000000001" customHeight="1" thickBot="1" x14ac:dyDescent="0.25">
      <c r="B36" s="4" t="s">
        <v>219</v>
      </c>
      <c r="C36" s="20">
        <v>57</v>
      </c>
      <c r="D36" s="20">
        <v>0</v>
      </c>
      <c r="E36" s="20">
        <v>35</v>
      </c>
      <c r="F36" s="20">
        <v>22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6</v>
      </c>
      <c r="N36" s="20">
        <v>0</v>
      </c>
      <c r="O36" s="20">
        <v>6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63</v>
      </c>
      <c r="AC36" s="20">
        <v>0</v>
      </c>
      <c r="AD36" s="20">
        <v>41</v>
      </c>
      <c r="AE36" s="20">
        <v>22</v>
      </c>
      <c r="AF36" s="20">
        <v>0</v>
      </c>
    </row>
    <row r="37" spans="2:32" ht="20.100000000000001" customHeight="1" thickBot="1" x14ac:dyDescent="0.25">
      <c r="B37" s="4" t="s">
        <v>220</v>
      </c>
      <c r="C37" s="20">
        <v>78</v>
      </c>
      <c r="D37" s="20">
        <v>0</v>
      </c>
      <c r="E37" s="20">
        <v>69</v>
      </c>
      <c r="F37" s="20">
        <v>9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16</v>
      </c>
      <c r="N37" s="20">
        <v>0</v>
      </c>
      <c r="O37" s="20">
        <v>15</v>
      </c>
      <c r="P37" s="20">
        <v>1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94</v>
      </c>
      <c r="AC37" s="20">
        <v>0</v>
      </c>
      <c r="AD37" s="20">
        <v>84</v>
      </c>
      <c r="AE37" s="20">
        <v>10</v>
      </c>
      <c r="AF37" s="20">
        <v>0</v>
      </c>
    </row>
    <row r="38" spans="2:32" ht="20.100000000000001" customHeight="1" thickBot="1" x14ac:dyDescent="0.25">
      <c r="B38" s="4" t="s">
        <v>221</v>
      </c>
      <c r="C38" s="20">
        <v>433</v>
      </c>
      <c r="D38" s="20">
        <v>0</v>
      </c>
      <c r="E38" s="20">
        <v>217</v>
      </c>
      <c r="F38" s="20">
        <v>216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433</v>
      </c>
      <c r="AC38" s="20">
        <v>0</v>
      </c>
      <c r="AD38" s="20">
        <v>217</v>
      </c>
      <c r="AE38" s="20">
        <v>216</v>
      </c>
      <c r="AF38" s="20">
        <v>0</v>
      </c>
    </row>
    <row r="39" spans="2:32" ht="20.100000000000001" customHeight="1" thickBot="1" x14ac:dyDescent="0.25">
      <c r="B39" s="4" t="s">
        <v>222</v>
      </c>
      <c r="C39" s="20">
        <v>89</v>
      </c>
      <c r="D39" s="20">
        <v>0</v>
      </c>
      <c r="E39" s="20">
        <v>87</v>
      </c>
      <c r="F39" s="20">
        <v>2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2</v>
      </c>
      <c r="N39" s="20">
        <v>0</v>
      </c>
      <c r="O39" s="20">
        <v>2</v>
      </c>
      <c r="P39" s="20">
        <v>0</v>
      </c>
      <c r="Q39" s="20">
        <v>0</v>
      </c>
      <c r="R39" s="20">
        <v>1</v>
      </c>
      <c r="S39" s="20">
        <v>0</v>
      </c>
      <c r="T39" s="20">
        <v>1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92</v>
      </c>
      <c r="AC39" s="20">
        <v>0</v>
      </c>
      <c r="AD39" s="20">
        <v>90</v>
      </c>
      <c r="AE39" s="20">
        <v>2</v>
      </c>
      <c r="AF39" s="20">
        <v>0</v>
      </c>
    </row>
    <row r="40" spans="2:32" ht="20.100000000000001" customHeight="1" thickBot="1" x14ac:dyDescent="0.25">
      <c r="B40" s="4" t="s">
        <v>223</v>
      </c>
      <c r="C40" s="20">
        <v>344</v>
      </c>
      <c r="D40" s="20">
        <v>0</v>
      </c>
      <c r="E40" s="20">
        <v>304</v>
      </c>
      <c r="F40" s="20">
        <v>40</v>
      </c>
      <c r="G40" s="20">
        <v>0</v>
      </c>
      <c r="H40" s="20">
        <v>3</v>
      </c>
      <c r="I40" s="20">
        <v>0</v>
      </c>
      <c r="J40" s="20">
        <v>3</v>
      </c>
      <c r="K40" s="20">
        <v>0</v>
      </c>
      <c r="L40" s="20">
        <v>0</v>
      </c>
      <c r="M40" s="20">
        <v>2</v>
      </c>
      <c r="N40" s="20">
        <v>0</v>
      </c>
      <c r="O40" s="20">
        <v>2</v>
      </c>
      <c r="P40" s="20">
        <v>0</v>
      </c>
      <c r="Q40" s="20">
        <v>0</v>
      </c>
      <c r="R40" s="20">
        <v>1</v>
      </c>
      <c r="S40" s="20">
        <v>0</v>
      </c>
      <c r="T40" s="20">
        <v>1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350</v>
      </c>
      <c r="AC40" s="20">
        <v>0</v>
      </c>
      <c r="AD40" s="20">
        <v>310</v>
      </c>
      <c r="AE40" s="20">
        <v>40</v>
      </c>
      <c r="AF40" s="20">
        <v>0</v>
      </c>
    </row>
    <row r="41" spans="2:32" ht="20.100000000000001" customHeight="1" thickBot="1" x14ac:dyDescent="0.25">
      <c r="B41" s="4" t="s">
        <v>224</v>
      </c>
      <c r="C41" s="20">
        <v>338</v>
      </c>
      <c r="D41" s="20">
        <v>0</v>
      </c>
      <c r="E41" s="20">
        <v>220</v>
      </c>
      <c r="F41" s="20">
        <v>118</v>
      </c>
      <c r="G41" s="20">
        <v>0</v>
      </c>
      <c r="H41" s="20">
        <v>1</v>
      </c>
      <c r="I41" s="20">
        <v>0</v>
      </c>
      <c r="J41" s="20">
        <v>1</v>
      </c>
      <c r="K41" s="20">
        <v>0</v>
      </c>
      <c r="L41" s="20">
        <v>0</v>
      </c>
      <c r="M41" s="20">
        <v>39</v>
      </c>
      <c r="N41" s="20">
        <v>0</v>
      </c>
      <c r="O41" s="20">
        <v>39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378</v>
      </c>
      <c r="AC41" s="20">
        <v>0</v>
      </c>
      <c r="AD41" s="20">
        <v>260</v>
      </c>
      <c r="AE41" s="20">
        <v>118</v>
      </c>
      <c r="AF41" s="20">
        <v>0</v>
      </c>
    </row>
    <row r="42" spans="2:32" ht="20.100000000000001" customHeight="1" thickBot="1" x14ac:dyDescent="0.25">
      <c r="B42" s="4" t="s">
        <v>225</v>
      </c>
      <c r="C42" s="20">
        <v>143</v>
      </c>
      <c r="D42" s="20">
        <v>0</v>
      </c>
      <c r="E42" s="20">
        <v>130</v>
      </c>
      <c r="F42" s="20">
        <v>13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2</v>
      </c>
      <c r="N42" s="20">
        <v>0</v>
      </c>
      <c r="O42" s="20">
        <v>1</v>
      </c>
      <c r="P42" s="20">
        <v>1</v>
      </c>
      <c r="Q42" s="20">
        <v>0</v>
      </c>
      <c r="R42" s="20">
        <v>11</v>
      </c>
      <c r="S42" s="20">
        <v>0</v>
      </c>
      <c r="T42" s="20">
        <v>11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156</v>
      </c>
      <c r="AC42" s="20">
        <v>0</v>
      </c>
      <c r="AD42" s="20">
        <v>142</v>
      </c>
      <c r="AE42" s="20">
        <v>14</v>
      </c>
      <c r="AF42" s="20">
        <v>0</v>
      </c>
    </row>
    <row r="43" spans="2:32" ht="20.100000000000001" customHeight="1" thickBot="1" x14ac:dyDescent="0.25">
      <c r="B43" s="4" t="s">
        <v>226</v>
      </c>
      <c r="C43" s="20">
        <v>204</v>
      </c>
      <c r="D43" s="20">
        <v>0</v>
      </c>
      <c r="E43" s="20">
        <v>132</v>
      </c>
      <c r="F43" s="20">
        <v>72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2</v>
      </c>
      <c r="N43" s="20">
        <v>0</v>
      </c>
      <c r="O43" s="20">
        <v>2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206</v>
      </c>
      <c r="AC43" s="20">
        <v>0</v>
      </c>
      <c r="AD43" s="20">
        <v>134</v>
      </c>
      <c r="AE43" s="20">
        <v>72</v>
      </c>
      <c r="AF43" s="20">
        <v>0</v>
      </c>
    </row>
    <row r="44" spans="2:32" ht="20.100000000000001" customHeight="1" thickBot="1" x14ac:dyDescent="0.25">
      <c r="B44" s="4" t="s">
        <v>227</v>
      </c>
      <c r="C44" s="20">
        <v>479</v>
      </c>
      <c r="D44" s="20">
        <v>0</v>
      </c>
      <c r="E44" s="20">
        <v>357</v>
      </c>
      <c r="F44" s="20">
        <v>122</v>
      </c>
      <c r="G44" s="20">
        <v>0</v>
      </c>
      <c r="H44" s="20">
        <v>3</v>
      </c>
      <c r="I44" s="20">
        <v>0</v>
      </c>
      <c r="J44" s="20">
        <v>0</v>
      </c>
      <c r="K44" s="20">
        <v>3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2</v>
      </c>
      <c r="S44" s="20">
        <v>0</v>
      </c>
      <c r="T44" s="20">
        <v>2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484</v>
      </c>
      <c r="AC44" s="20">
        <v>0</v>
      </c>
      <c r="AD44" s="20">
        <v>359</v>
      </c>
      <c r="AE44" s="20">
        <v>125</v>
      </c>
      <c r="AF44" s="20">
        <v>0</v>
      </c>
    </row>
    <row r="45" spans="2:32" ht="20.100000000000001" customHeight="1" thickBot="1" x14ac:dyDescent="0.25">
      <c r="B45" s="4" t="s">
        <v>228</v>
      </c>
      <c r="C45" s="20">
        <v>3421</v>
      </c>
      <c r="D45" s="20">
        <v>1</v>
      </c>
      <c r="E45" s="20">
        <v>1480</v>
      </c>
      <c r="F45" s="20">
        <v>1940</v>
      </c>
      <c r="G45" s="20">
        <v>0</v>
      </c>
      <c r="H45" s="20">
        <v>7</v>
      </c>
      <c r="I45" s="20">
        <v>0</v>
      </c>
      <c r="J45" s="20">
        <v>2</v>
      </c>
      <c r="K45" s="20">
        <v>5</v>
      </c>
      <c r="L45" s="20">
        <v>0</v>
      </c>
      <c r="M45" s="20">
        <v>43</v>
      </c>
      <c r="N45" s="20">
        <v>0</v>
      </c>
      <c r="O45" s="20">
        <v>42</v>
      </c>
      <c r="P45" s="20">
        <v>1</v>
      </c>
      <c r="Q45" s="20">
        <v>0</v>
      </c>
      <c r="R45" s="20">
        <v>6</v>
      </c>
      <c r="S45" s="20">
        <v>0</v>
      </c>
      <c r="T45" s="20">
        <v>6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3477</v>
      </c>
      <c r="AC45" s="20">
        <v>1</v>
      </c>
      <c r="AD45" s="20">
        <v>1530</v>
      </c>
      <c r="AE45" s="20">
        <v>1946</v>
      </c>
      <c r="AF45" s="20">
        <v>0</v>
      </c>
    </row>
    <row r="46" spans="2:32" ht="20.100000000000001" customHeight="1" thickBot="1" x14ac:dyDescent="0.25">
      <c r="B46" s="4" t="s">
        <v>229</v>
      </c>
      <c r="C46" s="20">
        <v>479</v>
      </c>
      <c r="D46" s="20">
        <v>0</v>
      </c>
      <c r="E46" s="20">
        <v>197</v>
      </c>
      <c r="F46" s="20">
        <v>282</v>
      </c>
      <c r="G46" s="20">
        <v>0</v>
      </c>
      <c r="H46" s="20">
        <v>1</v>
      </c>
      <c r="I46" s="20">
        <v>0</v>
      </c>
      <c r="J46" s="20">
        <v>1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2</v>
      </c>
      <c r="S46" s="20">
        <v>0</v>
      </c>
      <c r="T46" s="20">
        <v>2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482</v>
      </c>
      <c r="AC46" s="20">
        <v>0</v>
      </c>
      <c r="AD46" s="20">
        <v>200</v>
      </c>
      <c r="AE46" s="20">
        <v>282</v>
      </c>
      <c r="AF46" s="20">
        <v>0</v>
      </c>
    </row>
    <row r="47" spans="2:32" ht="20.100000000000001" customHeight="1" thickBot="1" x14ac:dyDescent="0.25">
      <c r="B47" s="4" t="s">
        <v>230</v>
      </c>
      <c r="C47" s="20">
        <v>344</v>
      </c>
      <c r="D47" s="20">
        <v>2</v>
      </c>
      <c r="E47" s="20">
        <v>223</v>
      </c>
      <c r="F47" s="20">
        <v>119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7</v>
      </c>
      <c r="N47" s="20">
        <v>0</v>
      </c>
      <c r="O47" s="20">
        <v>7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351</v>
      </c>
      <c r="AC47" s="20">
        <v>2</v>
      </c>
      <c r="AD47" s="20">
        <v>230</v>
      </c>
      <c r="AE47" s="20">
        <v>119</v>
      </c>
      <c r="AF47" s="20">
        <v>0</v>
      </c>
    </row>
    <row r="48" spans="2:32" ht="20.100000000000001" customHeight="1" thickBot="1" x14ac:dyDescent="0.25">
      <c r="B48" s="4" t="s">
        <v>231</v>
      </c>
      <c r="C48" s="20">
        <v>799</v>
      </c>
      <c r="D48" s="20">
        <v>2</v>
      </c>
      <c r="E48" s="20">
        <v>514</v>
      </c>
      <c r="F48" s="20">
        <v>283</v>
      </c>
      <c r="G48" s="20">
        <v>0</v>
      </c>
      <c r="H48" s="20">
        <v>3</v>
      </c>
      <c r="I48" s="20">
        <v>0</v>
      </c>
      <c r="J48" s="20">
        <v>0</v>
      </c>
      <c r="K48" s="20">
        <v>3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802</v>
      </c>
      <c r="AC48" s="20">
        <v>2</v>
      </c>
      <c r="AD48" s="20">
        <v>514</v>
      </c>
      <c r="AE48" s="20">
        <v>286</v>
      </c>
      <c r="AF48" s="20">
        <v>0</v>
      </c>
    </row>
    <row r="49" spans="2:32" ht="20.100000000000001" customHeight="1" thickBot="1" x14ac:dyDescent="0.25">
      <c r="B49" s="4" t="s">
        <v>232</v>
      </c>
      <c r="C49" s="20">
        <v>1985</v>
      </c>
      <c r="D49" s="20">
        <v>3</v>
      </c>
      <c r="E49" s="20">
        <v>1736</v>
      </c>
      <c r="F49" s="20">
        <v>246</v>
      </c>
      <c r="G49" s="20">
        <v>0</v>
      </c>
      <c r="H49" s="20">
        <v>4</v>
      </c>
      <c r="I49" s="20">
        <v>0</v>
      </c>
      <c r="J49" s="20">
        <v>2</v>
      </c>
      <c r="K49" s="20">
        <v>2</v>
      </c>
      <c r="L49" s="20">
        <v>0</v>
      </c>
      <c r="M49" s="20">
        <v>272</v>
      </c>
      <c r="N49" s="20">
        <v>0</v>
      </c>
      <c r="O49" s="20">
        <v>257</v>
      </c>
      <c r="P49" s="20">
        <v>15</v>
      </c>
      <c r="Q49" s="20">
        <v>0</v>
      </c>
      <c r="R49" s="20">
        <v>9</v>
      </c>
      <c r="S49" s="20">
        <v>0</v>
      </c>
      <c r="T49" s="20">
        <v>9</v>
      </c>
      <c r="U49" s="20">
        <v>0</v>
      </c>
      <c r="V49" s="20">
        <v>0</v>
      </c>
      <c r="W49" s="20">
        <v>1</v>
      </c>
      <c r="X49" s="20">
        <v>0</v>
      </c>
      <c r="Y49" s="20">
        <v>1</v>
      </c>
      <c r="Z49" s="20">
        <v>0</v>
      </c>
      <c r="AA49" s="20">
        <v>0</v>
      </c>
      <c r="AB49" s="20">
        <v>2271</v>
      </c>
      <c r="AC49" s="20">
        <v>3</v>
      </c>
      <c r="AD49" s="20">
        <v>2005</v>
      </c>
      <c r="AE49" s="20">
        <v>263</v>
      </c>
      <c r="AF49" s="20">
        <v>0</v>
      </c>
    </row>
    <row r="50" spans="2:32" ht="20.100000000000001" customHeight="1" thickBot="1" x14ac:dyDescent="0.25">
      <c r="B50" s="4" t="s">
        <v>233</v>
      </c>
      <c r="C50" s="20">
        <v>410</v>
      </c>
      <c r="D50" s="20">
        <v>0</v>
      </c>
      <c r="E50" s="20">
        <v>377</v>
      </c>
      <c r="F50" s="20">
        <v>33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6</v>
      </c>
      <c r="N50" s="20">
        <v>0</v>
      </c>
      <c r="O50" s="20">
        <v>6</v>
      </c>
      <c r="P50" s="20">
        <v>0</v>
      </c>
      <c r="Q50" s="20">
        <v>0</v>
      </c>
      <c r="R50" s="20">
        <v>9</v>
      </c>
      <c r="S50" s="20">
        <v>0</v>
      </c>
      <c r="T50" s="20">
        <v>9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425</v>
      </c>
      <c r="AC50" s="20">
        <v>0</v>
      </c>
      <c r="AD50" s="20">
        <v>392</v>
      </c>
      <c r="AE50" s="20">
        <v>33</v>
      </c>
      <c r="AF50" s="20">
        <v>0</v>
      </c>
    </row>
    <row r="51" spans="2:32" ht="20.100000000000001" customHeight="1" thickBot="1" x14ac:dyDescent="0.25">
      <c r="B51" s="4" t="s">
        <v>234</v>
      </c>
      <c r="C51" s="20">
        <v>2362</v>
      </c>
      <c r="D51" s="20">
        <v>38</v>
      </c>
      <c r="E51" s="20">
        <v>1871</v>
      </c>
      <c r="F51" s="20">
        <v>453</v>
      </c>
      <c r="G51" s="20">
        <v>0</v>
      </c>
      <c r="H51" s="20">
        <v>4</v>
      </c>
      <c r="I51" s="20">
        <v>1</v>
      </c>
      <c r="J51" s="20">
        <v>3</v>
      </c>
      <c r="K51" s="20">
        <v>0</v>
      </c>
      <c r="L51" s="20">
        <v>0</v>
      </c>
      <c r="M51" s="20">
        <v>51</v>
      </c>
      <c r="N51" s="20">
        <v>0</v>
      </c>
      <c r="O51" s="20">
        <v>44</v>
      </c>
      <c r="P51" s="20">
        <v>7</v>
      </c>
      <c r="Q51" s="20">
        <v>0</v>
      </c>
      <c r="R51" s="20">
        <v>85</v>
      </c>
      <c r="S51" s="20">
        <v>0</v>
      </c>
      <c r="T51" s="20">
        <v>85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2502</v>
      </c>
      <c r="AC51" s="20">
        <v>39</v>
      </c>
      <c r="AD51" s="20">
        <v>2003</v>
      </c>
      <c r="AE51" s="20">
        <v>460</v>
      </c>
      <c r="AF51" s="20">
        <v>0</v>
      </c>
    </row>
    <row r="52" spans="2:32" ht="20.100000000000001" customHeight="1" thickBot="1" x14ac:dyDescent="0.25">
      <c r="B52" s="4" t="s">
        <v>235</v>
      </c>
      <c r="C52" s="20">
        <v>549</v>
      </c>
      <c r="D52" s="20">
        <v>1</v>
      </c>
      <c r="E52" s="20">
        <v>400</v>
      </c>
      <c r="F52" s="20">
        <v>148</v>
      </c>
      <c r="G52" s="20">
        <v>0</v>
      </c>
      <c r="H52" s="20">
        <v>9</v>
      </c>
      <c r="I52" s="20">
        <v>0</v>
      </c>
      <c r="J52" s="20">
        <v>0</v>
      </c>
      <c r="K52" s="20">
        <v>9</v>
      </c>
      <c r="L52" s="20">
        <v>0</v>
      </c>
      <c r="M52" s="20">
        <v>23</v>
      </c>
      <c r="N52" s="20">
        <v>0</v>
      </c>
      <c r="O52" s="20">
        <v>22</v>
      </c>
      <c r="P52" s="20">
        <v>1</v>
      </c>
      <c r="Q52" s="20">
        <v>0</v>
      </c>
      <c r="R52" s="20">
        <v>14</v>
      </c>
      <c r="S52" s="20">
        <v>0</v>
      </c>
      <c r="T52" s="20">
        <v>14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595</v>
      </c>
      <c r="AC52" s="20">
        <v>1</v>
      </c>
      <c r="AD52" s="20">
        <v>436</v>
      </c>
      <c r="AE52" s="20">
        <v>158</v>
      </c>
      <c r="AF52" s="20">
        <v>0</v>
      </c>
    </row>
    <row r="53" spans="2:32" ht="20.100000000000001" customHeight="1" thickBot="1" x14ac:dyDescent="0.25">
      <c r="B53" s="4" t="s">
        <v>236</v>
      </c>
      <c r="C53" s="20">
        <v>220</v>
      </c>
      <c r="D53" s="20">
        <v>1</v>
      </c>
      <c r="E53" s="20">
        <v>171</v>
      </c>
      <c r="F53" s="20">
        <v>48</v>
      </c>
      <c r="G53" s="20">
        <v>0</v>
      </c>
      <c r="H53" s="20">
        <v>5</v>
      </c>
      <c r="I53" s="20">
        <v>0</v>
      </c>
      <c r="J53" s="20">
        <v>3</v>
      </c>
      <c r="K53" s="20">
        <v>2</v>
      </c>
      <c r="L53" s="20">
        <v>0</v>
      </c>
      <c r="M53" s="20">
        <v>4</v>
      </c>
      <c r="N53" s="20">
        <v>0</v>
      </c>
      <c r="O53" s="20">
        <v>4</v>
      </c>
      <c r="P53" s="20">
        <v>0</v>
      </c>
      <c r="Q53" s="20">
        <v>0</v>
      </c>
      <c r="R53" s="20">
        <v>1</v>
      </c>
      <c r="S53" s="20">
        <v>0</v>
      </c>
      <c r="T53" s="20">
        <v>1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230</v>
      </c>
      <c r="AC53" s="20">
        <v>1</v>
      </c>
      <c r="AD53" s="20">
        <v>179</v>
      </c>
      <c r="AE53" s="20">
        <v>50</v>
      </c>
      <c r="AF53" s="20">
        <v>0</v>
      </c>
    </row>
    <row r="54" spans="2:32" ht="20.100000000000001" customHeight="1" thickBot="1" x14ac:dyDescent="0.25">
      <c r="B54" s="4" t="s">
        <v>237</v>
      </c>
      <c r="C54" s="20">
        <v>828</v>
      </c>
      <c r="D54" s="20">
        <v>2</v>
      </c>
      <c r="E54" s="20">
        <v>612</v>
      </c>
      <c r="F54" s="20">
        <v>214</v>
      </c>
      <c r="G54" s="20">
        <v>0</v>
      </c>
      <c r="H54" s="20">
        <v>2</v>
      </c>
      <c r="I54" s="20">
        <v>0</v>
      </c>
      <c r="J54" s="20">
        <v>2</v>
      </c>
      <c r="K54" s="20">
        <v>0</v>
      </c>
      <c r="L54" s="20">
        <v>0</v>
      </c>
      <c r="M54" s="20">
        <v>32</v>
      </c>
      <c r="N54" s="20">
        <v>0</v>
      </c>
      <c r="O54" s="20">
        <v>30</v>
      </c>
      <c r="P54" s="20">
        <v>2</v>
      </c>
      <c r="Q54" s="20">
        <v>0</v>
      </c>
      <c r="R54" s="20">
        <v>1</v>
      </c>
      <c r="S54" s="20">
        <v>0</v>
      </c>
      <c r="T54" s="20">
        <v>1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863</v>
      </c>
      <c r="AC54" s="20">
        <v>2</v>
      </c>
      <c r="AD54" s="20">
        <v>645</v>
      </c>
      <c r="AE54" s="20">
        <v>216</v>
      </c>
      <c r="AF54" s="20">
        <v>0</v>
      </c>
    </row>
    <row r="55" spans="2:32" ht="20.100000000000001" customHeight="1" thickBot="1" x14ac:dyDescent="0.25">
      <c r="B55" s="4" t="s">
        <v>238</v>
      </c>
      <c r="C55" s="20">
        <v>191</v>
      </c>
      <c r="D55" s="20">
        <v>1</v>
      </c>
      <c r="E55" s="20">
        <v>125</v>
      </c>
      <c r="F55" s="20">
        <v>65</v>
      </c>
      <c r="G55" s="20">
        <v>0</v>
      </c>
      <c r="H55" s="20">
        <v>1</v>
      </c>
      <c r="I55" s="20">
        <v>0</v>
      </c>
      <c r="J55" s="20">
        <v>1</v>
      </c>
      <c r="K55" s="20">
        <v>0</v>
      </c>
      <c r="L55" s="20">
        <v>0</v>
      </c>
      <c r="M55" s="20">
        <v>4</v>
      </c>
      <c r="N55" s="20">
        <v>0</v>
      </c>
      <c r="O55" s="20">
        <v>4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196</v>
      </c>
      <c r="AC55" s="20">
        <v>1</v>
      </c>
      <c r="AD55" s="20">
        <v>130</v>
      </c>
      <c r="AE55" s="20">
        <v>65</v>
      </c>
      <c r="AF55" s="20">
        <v>0</v>
      </c>
    </row>
    <row r="56" spans="2:32" ht="20.100000000000001" customHeight="1" thickBot="1" x14ac:dyDescent="0.25">
      <c r="B56" s="4" t="s">
        <v>239</v>
      </c>
      <c r="C56" s="20">
        <v>153</v>
      </c>
      <c r="D56" s="20">
        <v>0</v>
      </c>
      <c r="E56" s="20">
        <v>123</v>
      </c>
      <c r="F56" s="20">
        <v>30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19</v>
      </c>
      <c r="N56" s="20">
        <v>0</v>
      </c>
      <c r="O56" s="20">
        <v>17</v>
      </c>
      <c r="P56" s="20">
        <v>2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172</v>
      </c>
      <c r="AC56" s="20">
        <v>0</v>
      </c>
      <c r="AD56" s="20">
        <v>140</v>
      </c>
      <c r="AE56" s="20">
        <v>32</v>
      </c>
      <c r="AF56" s="20">
        <v>0</v>
      </c>
    </row>
    <row r="57" spans="2:32" ht="20.100000000000001" customHeight="1" thickBot="1" x14ac:dyDescent="0.25">
      <c r="B57" s="4" t="s">
        <v>240</v>
      </c>
      <c r="C57" s="20">
        <v>538</v>
      </c>
      <c r="D57" s="20">
        <v>7</v>
      </c>
      <c r="E57" s="20">
        <v>247</v>
      </c>
      <c r="F57" s="20">
        <v>284</v>
      </c>
      <c r="G57" s="20">
        <v>0</v>
      </c>
      <c r="H57" s="20">
        <v>2</v>
      </c>
      <c r="I57" s="20">
        <v>0</v>
      </c>
      <c r="J57" s="20">
        <v>1</v>
      </c>
      <c r="K57" s="20">
        <v>1</v>
      </c>
      <c r="L57" s="20">
        <v>0</v>
      </c>
      <c r="M57" s="20">
        <v>13</v>
      </c>
      <c r="N57" s="20">
        <v>0</v>
      </c>
      <c r="O57" s="20">
        <v>13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553</v>
      </c>
      <c r="AC57" s="20">
        <v>7</v>
      </c>
      <c r="AD57" s="20">
        <v>261</v>
      </c>
      <c r="AE57" s="20">
        <v>285</v>
      </c>
      <c r="AF57" s="20">
        <v>0</v>
      </c>
    </row>
    <row r="58" spans="2:32" ht="20.100000000000001" customHeight="1" thickBot="1" x14ac:dyDescent="0.25">
      <c r="B58" s="4" t="s">
        <v>241</v>
      </c>
      <c r="C58" s="20">
        <v>5211</v>
      </c>
      <c r="D58" s="20">
        <v>2</v>
      </c>
      <c r="E58" s="20">
        <v>2613</v>
      </c>
      <c r="F58" s="20">
        <v>2596</v>
      </c>
      <c r="G58" s="20">
        <v>0</v>
      </c>
      <c r="H58" s="20">
        <v>23</v>
      </c>
      <c r="I58" s="20">
        <v>0</v>
      </c>
      <c r="J58" s="20">
        <v>14</v>
      </c>
      <c r="K58" s="20">
        <v>9</v>
      </c>
      <c r="L58" s="20">
        <v>0</v>
      </c>
      <c r="M58" s="20">
        <v>160</v>
      </c>
      <c r="N58" s="20">
        <v>0</v>
      </c>
      <c r="O58" s="20">
        <v>139</v>
      </c>
      <c r="P58" s="20">
        <v>21</v>
      </c>
      <c r="Q58" s="20">
        <v>0</v>
      </c>
      <c r="R58" s="20">
        <v>87</v>
      </c>
      <c r="S58" s="20">
        <v>0</v>
      </c>
      <c r="T58" s="20">
        <v>45</v>
      </c>
      <c r="U58" s="20">
        <v>42</v>
      </c>
      <c r="V58" s="20">
        <v>0</v>
      </c>
      <c r="W58" s="20">
        <v>1</v>
      </c>
      <c r="X58" s="20">
        <v>0</v>
      </c>
      <c r="Y58" s="20">
        <v>1</v>
      </c>
      <c r="Z58" s="20">
        <v>0</v>
      </c>
      <c r="AA58" s="20">
        <v>0</v>
      </c>
      <c r="AB58" s="20">
        <v>5482</v>
      </c>
      <c r="AC58" s="20">
        <v>2</v>
      </c>
      <c r="AD58" s="20">
        <v>2812</v>
      </c>
      <c r="AE58" s="20">
        <v>2668</v>
      </c>
      <c r="AF58" s="20">
        <v>0</v>
      </c>
    </row>
    <row r="59" spans="2:32" ht="20.100000000000001" customHeight="1" thickBot="1" x14ac:dyDescent="0.25">
      <c r="B59" s="4" t="s">
        <v>242</v>
      </c>
      <c r="C59" s="20">
        <v>1395</v>
      </c>
      <c r="D59" s="20">
        <v>3</v>
      </c>
      <c r="E59" s="20">
        <v>1140</v>
      </c>
      <c r="F59" s="20">
        <v>252</v>
      </c>
      <c r="G59" s="20">
        <v>0</v>
      </c>
      <c r="H59" s="20">
        <v>3</v>
      </c>
      <c r="I59" s="20">
        <v>0</v>
      </c>
      <c r="J59" s="20">
        <v>3</v>
      </c>
      <c r="K59" s="20">
        <v>0</v>
      </c>
      <c r="L59" s="20">
        <v>0</v>
      </c>
      <c r="M59" s="20">
        <v>118</v>
      </c>
      <c r="N59" s="20">
        <v>0</v>
      </c>
      <c r="O59" s="20">
        <v>113</v>
      </c>
      <c r="P59" s="20">
        <v>5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1516</v>
      </c>
      <c r="AC59" s="20">
        <v>3</v>
      </c>
      <c r="AD59" s="20">
        <v>1256</v>
      </c>
      <c r="AE59" s="20">
        <v>257</v>
      </c>
      <c r="AF59" s="20">
        <v>0</v>
      </c>
    </row>
    <row r="60" spans="2:32" ht="20.100000000000001" customHeight="1" thickBot="1" x14ac:dyDescent="0.25">
      <c r="B60" s="4" t="s">
        <v>243</v>
      </c>
      <c r="C60" s="20">
        <v>337</v>
      </c>
      <c r="D60" s="20">
        <v>0</v>
      </c>
      <c r="E60" s="20">
        <v>234</v>
      </c>
      <c r="F60" s="20">
        <v>103</v>
      </c>
      <c r="G60" s="20">
        <v>0</v>
      </c>
      <c r="H60" s="20">
        <v>6</v>
      </c>
      <c r="I60" s="20">
        <v>0</v>
      </c>
      <c r="J60" s="20">
        <v>6</v>
      </c>
      <c r="K60" s="20">
        <v>0</v>
      </c>
      <c r="L60" s="20">
        <v>0</v>
      </c>
      <c r="M60" s="20">
        <v>12</v>
      </c>
      <c r="N60" s="20">
        <v>0</v>
      </c>
      <c r="O60" s="20">
        <v>12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355</v>
      </c>
      <c r="AC60" s="20">
        <v>0</v>
      </c>
      <c r="AD60" s="20">
        <v>252</v>
      </c>
      <c r="AE60" s="20">
        <v>103</v>
      </c>
      <c r="AF60" s="20">
        <v>0</v>
      </c>
    </row>
    <row r="61" spans="2:32" ht="20.100000000000001" customHeight="1" thickBot="1" x14ac:dyDescent="0.25">
      <c r="B61" s="4" t="s">
        <v>244</v>
      </c>
      <c r="C61" s="20">
        <v>116</v>
      </c>
      <c r="D61" s="20">
        <v>0</v>
      </c>
      <c r="E61" s="20">
        <v>49</v>
      </c>
      <c r="F61" s="20">
        <v>67</v>
      </c>
      <c r="G61" s="20">
        <v>0</v>
      </c>
      <c r="H61" s="20">
        <v>1</v>
      </c>
      <c r="I61" s="20">
        <v>0</v>
      </c>
      <c r="J61" s="20">
        <v>0</v>
      </c>
      <c r="K61" s="20">
        <v>1</v>
      </c>
      <c r="L61" s="20">
        <v>0</v>
      </c>
      <c r="M61" s="20">
        <v>1</v>
      </c>
      <c r="N61" s="20">
        <v>0</v>
      </c>
      <c r="O61" s="20">
        <v>1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118</v>
      </c>
      <c r="AC61" s="20">
        <v>0</v>
      </c>
      <c r="AD61" s="20">
        <v>50</v>
      </c>
      <c r="AE61" s="20">
        <v>68</v>
      </c>
      <c r="AF61" s="20">
        <v>0</v>
      </c>
    </row>
    <row r="62" spans="2:32" ht="20.100000000000001" customHeight="1" thickBot="1" x14ac:dyDescent="0.25">
      <c r="B62" s="4" t="s">
        <v>270</v>
      </c>
      <c r="C62" s="20">
        <v>242</v>
      </c>
      <c r="D62" s="20">
        <v>0</v>
      </c>
      <c r="E62" s="20">
        <v>163</v>
      </c>
      <c r="F62" s="20">
        <v>79</v>
      </c>
      <c r="G62" s="20">
        <v>0</v>
      </c>
      <c r="H62" s="20">
        <v>4</v>
      </c>
      <c r="I62" s="20">
        <v>0</v>
      </c>
      <c r="J62" s="20">
        <v>2</v>
      </c>
      <c r="K62" s="20">
        <v>2</v>
      </c>
      <c r="L62" s="20">
        <v>0</v>
      </c>
      <c r="M62" s="20">
        <v>5</v>
      </c>
      <c r="N62" s="20">
        <v>0</v>
      </c>
      <c r="O62" s="20">
        <v>5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251</v>
      </c>
      <c r="AC62" s="20">
        <v>0</v>
      </c>
      <c r="AD62" s="20">
        <v>170</v>
      </c>
      <c r="AE62" s="20">
        <v>81</v>
      </c>
      <c r="AF62" s="20">
        <v>0</v>
      </c>
    </row>
    <row r="63" spans="2:32" ht="20.100000000000001" customHeight="1" thickBot="1" x14ac:dyDescent="0.25">
      <c r="B63" s="4" t="s">
        <v>246</v>
      </c>
      <c r="C63" s="20">
        <v>399</v>
      </c>
      <c r="D63" s="20">
        <v>0</v>
      </c>
      <c r="E63" s="20">
        <v>211</v>
      </c>
      <c r="F63" s="20">
        <v>188</v>
      </c>
      <c r="G63" s="20">
        <v>0</v>
      </c>
      <c r="H63" s="20">
        <v>10</v>
      </c>
      <c r="I63" s="20">
        <v>0</v>
      </c>
      <c r="J63" s="20">
        <v>4</v>
      </c>
      <c r="K63" s="20">
        <v>6</v>
      </c>
      <c r="L63" s="20">
        <v>0</v>
      </c>
      <c r="M63" s="20">
        <v>9</v>
      </c>
      <c r="N63" s="20">
        <v>0</v>
      </c>
      <c r="O63" s="20">
        <v>8</v>
      </c>
      <c r="P63" s="20">
        <v>1</v>
      </c>
      <c r="Q63" s="20">
        <v>0</v>
      </c>
      <c r="R63" s="20">
        <v>3</v>
      </c>
      <c r="S63" s="20">
        <v>0</v>
      </c>
      <c r="T63" s="20">
        <v>2</v>
      </c>
      <c r="U63" s="20">
        <v>1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421</v>
      </c>
      <c r="AC63" s="20">
        <v>0</v>
      </c>
      <c r="AD63" s="20">
        <v>225</v>
      </c>
      <c r="AE63" s="20">
        <v>196</v>
      </c>
      <c r="AF63" s="20">
        <v>0</v>
      </c>
    </row>
    <row r="64" spans="2:32" ht="20.100000000000001" customHeight="1" thickBot="1" x14ac:dyDescent="0.25">
      <c r="B64" s="4" t="s">
        <v>247</v>
      </c>
      <c r="C64" s="20">
        <v>308</v>
      </c>
      <c r="D64" s="20">
        <v>7</v>
      </c>
      <c r="E64" s="20">
        <v>265</v>
      </c>
      <c r="F64" s="20">
        <v>36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2</v>
      </c>
      <c r="N64" s="20">
        <v>0</v>
      </c>
      <c r="O64" s="20">
        <v>1</v>
      </c>
      <c r="P64" s="20">
        <v>1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310</v>
      </c>
      <c r="AC64" s="20">
        <v>7</v>
      </c>
      <c r="AD64" s="20">
        <v>266</v>
      </c>
      <c r="AE64" s="20">
        <v>37</v>
      </c>
      <c r="AF64" s="20">
        <v>0</v>
      </c>
    </row>
    <row r="65" spans="2:32" ht="20.100000000000001" customHeight="1" thickBot="1" x14ac:dyDescent="0.25">
      <c r="B65" s="7" t="s">
        <v>22</v>
      </c>
      <c r="C65" s="9">
        <f>SUM(C15:C64)</f>
        <v>34791</v>
      </c>
      <c r="D65" s="9">
        <f t="shared" ref="D65:AF65" si="0">SUM(D15:D64)</f>
        <v>132</v>
      </c>
      <c r="E65" s="9">
        <f t="shared" si="0"/>
        <v>23943</v>
      </c>
      <c r="F65" s="9">
        <f t="shared" si="0"/>
        <v>10716</v>
      </c>
      <c r="G65" s="9">
        <f t="shared" si="0"/>
        <v>0</v>
      </c>
      <c r="H65" s="9">
        <f t="shared" si="0"/>
        <v>115</v>
      </c>
      <c r="I65" s="9">
        <f t="shared" si="0"/>
        <v>1</v>
      </c>
      <c r="J65" s="9">
        <f t="shared" si="0"/>
        <v>68</v>
      </c>
      <c r="K65" s="9">
        <f t="shared" si="0"/>
        <v>46</v>
      </c>
      <c r="L65" s="9">
        <f t="shared" si="0"/>
        <v>0</v>
      </c>
      <c r="M65" s="9">
        <f t="shared" si="0"/>
        <v>1799</v>
      </c>
      <c r="N65" s="9">
        <f t="shared" si="0"/>
        <v>0</v>
      </c>
      <c r="O65" s="9">
        <f t="shared" si="0"/>
        <v>1722</v>
      </c>
      <c r="P65" s="9">
        <f t="shared" si="0"/>
        <v>77</v>
      </c>
      <c r="Q65" s="9">
        <f t="shared" si="0"/>
        <v>0</v>
      </c>
      <c r="R65" s="9">
        <f t="shared" si="0"/>
        <v>563</v>
      </c>
      <c r="S65" s="9">
        <f t="shared" si="0"/>
        <v>0</v>
      </c>
      <c r="T65" s="9">
        <f t="shared" si="0"/>
        <v>519</v>
      </c>
      <c r="U65" s="9">
        <f t="shared" si="0"/>
        <v>44</v>
      </c>
      <c r="V65" s="9">
        <f t="shared" si="0"/>
        <v>0</v>
      </c>
      <c r="W65" s="9">
        <f t="shared" si="0"/>
        <v>2</v>
      </c>
      <c r="X65" s="9">
        <f t="shared" si="0"/>
        <v>0</v>
      </c>
      <c r="Y65" s="9">
        <f t="shared" si="0"/>
        <v>2</v>
      </c>
      <c r="Z65" s="9">
        <f t="shared" si="0"/>
        <v>0</v>
      </c>
      <c r="AA65" s="9">
        <f t="shared" si="0"/>
        <v>0</v>
      </c>
      <c r="AB65" s="9">
        <f t="shared" si="0"/>
        <v>37270</v>
      </c>
      <c r="AC65" s="9">
        <f t="shared" si="0"/>
        <v>133</v>
      </c>
      <c r="AD65" s="9">
        <f t="shared" si="0"/>
        <v>26254</v>
      </c>
      <c r="AE65" s="9">
        <f t="shared" si="0"/>
        <v>10883</v>
      </c>
      <c r="AF65" s="9">
        <f t="shared" si="0"/>
        <v>0</v>
      </c>
    </row>
    <row r="66" spans="2:32" x14ac:dyDescent="0.2">
      <c r="C66" s="58"/>
    </row>
    <row r="68" spans="2:32" x14ac:dyDescent="0.2">
      <c r="B68" s="56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12.25" bestFit="1" customWidth="1"/>
    <col min="6" max="6" width="9.7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24" customHeight="1" x14ac:dyDescent="0.2"/>
    <row r="12" spans="2:22" ht="39.75" customHeight="1" x14ac:dyDescent="0.2">
      <c r="C12" s="101" t="s">
        <v>60</v>
      </c>
      <c r="D12" s="101"/>
      <c r="E12" s="101"/>
      <c r="F12" s="101"/>
      <c r="G12" s="101"/>
      <c r="H12" s="101" t="s">
        <v>176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</row>
    <row r="13" spans="2:22" ht="39.75" customHeight="1" x14ac:dyDescent="0.2">
      <c r="C13" s="101"/>
      <c r="D13" s="101"/>
      <c r="E13" s="101"/>
      <c r="F13" s="101"/>
      <c r="G13" s="101"/>
      <c r="H13" s="101" t="s">
        <v>178</v>
      </c>
      <c r="I13" s="101"/>
      <c r="J13" s="101"/>
      <c r="K13" s="101"/>
      <c r="L13" s="103"/>
      <c r="M13" s="101" t="s">
        <v>179</v>
      </c>
      <c r="N13" s="101"/>
      <c r="O13" s="101"/>
      <c r="P13" s="101"/>
      <c r="Q13" s="103"/>
      <c r="R13" s="101" t="s">
        <v>180</v>
      </c>
      <c r="S13" s="101"/>
      <c r="T13" s="101"/>
      <c r="U13" s="101"/>
      <c r="V13" s="103"/>
    </row>
    <row r="14" spans="2:22" ht="45" customHeight="1" x14ac:dyDescent="0.2">
      <c r="C14" s="51" t="s">
        <v>171</v>
      </c>
      <c r="D14" s="51" t="s">
        <v>172</v>
      </c>
      <c r="E14" s="51" t="s">
        <v>181</v>
      </c>
      <c r="F14" s="51" t="s">
        <v>182</v>
      </c>
      <c r="G14" s="51" t="s">
        <v>175</v>
      </c>
      <c r="H14" s="51" t="s">
        <v>171</v>
      </c>
      <c r="I14" s="51" t="s">
        <v>172</v>
      </c>
      <c r="J14" s="51" t="s">
        <v>181</v>
      </c>
      <c r="K14" s="51" t="s">
        <v>182</v>
      </c>
      <c r="L14" s="51" t="s">
        <v>175</v>
      </c>
      <c r="M14" s="51" t="s">
        <v>171</v>
      </c>
      <c r="N14" s="51" t="s">
        <v>172</v>
      </c>
      <c r="O14" s="51" t="s">
        <v>181</v>
      </c>
      <c r="P14" s="51" t="s">
        <v>182</v>
      </c>
      <c r="Q14" s="51" t="s">
        <v>175</v>
      </c>
      <c r="R14" s="51" t="s">
        <v>171</v>
      </c>
      <c r="S14" s="51" t="s">
        <v>172</v>
      </c>
      <c r="T14" s="51" t="s">
        <v>181</v>
      </c>
      <c r="U14" s="51" t="s">
        <v>182</v>
      </c>
      <c r="V14" s="51" t="s">
        <v>175</v>
      </c>
    </row>
    <row r="15" spans="2:22" ht="20.100000000000001" customHeight="1" thickBot="1" x14ac:dyDescent="0.25">
      <c r="B15" s="3" t="s">
        <v>198</v>
      </c>
      <c r="C15" s="35">
        <f>IF('Órdenes según Instancia'!C15=0,"-",IF('Órdenes según Instancia'!AB15=0,"-",('Órdenes según Instancia'!C15/'Órdenes según Instancia'!AB15)))</f>
        <v>0.93200468933177028</v>
      </c>
      <c r="D15" s="35">
        <f>IF('Órdenes según Instancia'!H15=0,"-",IF('Órdenes según Instancia'!AB15=0,"-",('Órdenes según Instancia'!H15/'Órdenes según Instancia'!AB15)))</f>
        <v>1.1723329425556857E-3</v>
      </c>
      <c r="E15" s="35">
        <f>IF('Órdenes según Instancia'!M15=0,"-",IF('Órdenes según Instancia'!AB15=0,"-",('Órdenes según Instancia'!M15/'Órdenes según Instancia'!AB15)))</f>
        <v>6.2133645955451351E-2</v>
      </c>
      <c r="F15" s="35">
        <f>IF('Órdenes según Instancia'!R15=0,"-",IF('Órdenes según Instancia'!AB15=0,"-",('Órdenes según Instancia'!R15/'Órdenes según Instancia'!AB15)))</f>
        <v>4.6893317702227429E-3</v>
      </c>
      <c r="G15" s="35" t="str">
        <f>IF('Órdenes según Instancia'!W15=0,"-",IF('Órdenes según Instancia'!AB15=0,"-",('Órdenes según Instancia'!W15/'Órdenes según Instancia'!AB15)))</f>
        <v>-</v>
      </c>
      <c r="H15" s="35" t="str">
        <f>IF('Órdenes según Instancia'!D15=0,"-",IF('Órdenes según Instancia'!AC15=0,"-",('Órdenes según Instancia'!D15/'Órdenes según Instancia'!AC15)))</f>
        <v>-</v>
      </c>
      <c r="I15" s="35" t="str">
        <f>IF('Órdenes según Instancia'!I15=0,"-",IF('Órdenes según Instancia'!AC15=0,"-",('Órdenes según Instancia'!I15/'Órdenes según Instancia'!AC15)))</f>
        <v>-</v>
      </c>
      <c r="J15" s="35" t="str">
        <f>IF('Órdenes según Instancia'!N15=0,"-",IF('Órdenes según Instancia'!AC15=0,"-",('Órdenes según Instancia'!N15/'Órdenes según Instancia'!AC15)))</f>
        <v>-</v>
      </c>
      <c r="K15" s="35" t="str">
        <f>IF('Órdenes según Instancia'!S15=0,"-",IF('Órdenes según Instancia'!AC15=0,"-",('Órdenes según Instancia'!S15/'Órdenes según Instancia'!AC15)))</f>
        <v>-</v>
      </c>
      <c r="L15" s="35" t="str">
        <f>IF('Órdenes según Instancia'!X15=0,"-",IF('Órdenes según Instancia'!AC15=0,"-",('Órdenes según Instancia'!X15/'Órdenes según Instancia'!AC15)))</f>
        <v>-</v>
      </c>
      <c r="M15" s="35">
        <f>IF('Órdenes según Instancia'!E15=0,"-",IF('Órdenes según Instancia'!AD15=0,"-",('Órdenes según Instancia'!E15/'Órdenes según Instancia'!AD15)))</f>
        <v>0.93111638954869358</v>
      </c>
      <c r="N15" s="35">
        <f>IF('Órdenes según Instancia'!J15=0,"-",IF('Órdenes según Instancia'!AD15=0,"-",('Órdenes según Instancia'!J15/'Órdenes según Instancia'!AD15)))</f>
        <v>1.1876484560570072E-3</v>
      </c>
      <c r="O15" s="35">
        <f>IF('Órdenes según Instancia'!O15=0,"-",IF('Órdenes según Instancia'!AD15=0,"-",('Órdenes según Instancia'!O15/'Órdenes según Instancia'!AD15)))</f>
        <v>6.2945368171021379E-2</v>
      </c>
      <c r="P15" s="35">
        <f>IF('Órdenes según Instancia'!T15=0,"-",IF('Órdenes según Instancia'!AD15=0,"-",('Órdenes según Instancia'!T15/'Órdenes según Instancia'!AD15)))</f>
        <v>4.7505938242280287E-3</v>
      </c>
      <c r="Q15" s="35" t="str">
        <f>IF('Órdenes según Instancia'!Y15=0,"-",IF('Órdenes según Instancia'!AD15=0,"-",('Órdenes según Instancia'!Y15/'Órdenes según Instancia'!AD15)))</f>
        <v>-</v>
      </c>
      <c r="R15" s="35">
        <f>IF('Órdenes según Instancia'!F15=0,"-",IF('Órdenes según Instancia'!AE15=0,"-",('Órdenes según Instancia'!F15/'Órdenes según Instancia'!AE15)))</f>
        <v>1</v>
      </c>
      <c r="S15" s="35" t="str">
        <f>IF('Órdenes según Instancia'!K15=0,"-",IF('Órdenes según Instancia'!AE15=0,"-",('Órdenes según Instancia'!K15/'Órdenes según Instancia'!AE15)))</f>
        <v>-</v>
      </c>
      <c r="T15" s="35" t="str">
        <f>IF('Órdenes según Instancia'!P15=0,"-",IF('Órdenes según Instancia'!AE15=0,"-",('Órdenes según Instancia'!P15/'Órdenes según Instancia'!AE15)))</f>
        <v>-</v>
      </c>
      <c r="U15" s="35" t="str">
        <f>IF('Órdenes según Instancia'!U15=0,"-",IF('Órdenes según Instancia'!AE15=0,"-",('Órdenes según Instancia'!U15/('Órdenes según Instancia'!AE15))))</f>
        <v>-</v>
      </c>
      <c r="V15" s="35" t="str">
        <f>IF('Órdenes según Instancia'!Z15=0,"-",IF('Órdenes según Instancia'!AE15=0,"-",('Órdenes según Instancia'!Z15/'Órdenes según Instancia'!AE15)))</f>
        <v>-</v>
      </c>
    </row>
    <row r="16" spans="2:22" ht="20.100000000000001" customHeight="1" thickBot="1" x14ac:dyDescent="0.25">
      <c r="B16" s="4" t="s">
        <v>199</v>
      </c>
      <c r="C16" s="35">
        <f>IF('Órdenes según Instancia'!C16=0,"-",IF('Órdenes según Instancia'!AB16=0,"-",('Órdenes según Instancia'!C16/'Órdenes según Instancia'!AB16)))</f>
        <v>0.903271692745377</v>
      </c>
      <c r="D16" s="35">
        <f>IF('Órdenes según Instancia'!H16=0,"-",IF('Órdenes según Instancia'!AB16=0,"-",('Órdenes según Instancia'!H16/'Órdenes según Instancia'!AB16)))</f>
        <v>9.2460881934566148E-3</v>
      </c>
      <c r="E16" s="35">
        <f>IF('Órdenes según Instancia'!M16=0,"-",IF('Órdenes según Instancia'!AB16=0,"-",('Órdenes según Instancia'!M16/'Órdenes según Instancia'!AB16)))</f>
        <v>6.8278805120910391E-2</v>
      </c>
      <c r="F16" s="35">
        <f>IF('Órdenes según Instancia'!R16=0,"-",IF('Órdenes según Instancia'!AB16=0,"-",('Órdenes según Instancia'!R16/'Órdenes según Instancia'!AB16)))</f>
        <v>1.9203413940256046E-2</v>
      </c>
      <c r="G16" s="35" t="str">
        <f>IF('Órdenes según Instancia'!W16=0,"-",IF('Órdenes según Instancia'!AB16=0,"-",('Órdenes según Instancia'!W16/'Órdenes según Instancia'!AB16)))</f>
        <v>-</v>
      </c>
      <c r="H16" s="35">
        <f>IF('Órdenes según Instancia'!D16=0,"-",IF('Órdenes según Instancia'!AC16=0,"-",('Órdenes según Instancia'!D16/'Órdenes según Instancia'!AC16)))</f>
        <v>1</v>
      </c>
      <c r="I16" s="35" t="str">
        <f>IF('Órdenes según Instancia'!I16=0,"-",IF('Órdenes según Instancia'!AC16=0,"-",('Órdenes según Instancia'!I16/'Órdenes según Instancia'!AC16)))</f>
        <v>-</v>
      </c>
      <c r="J16" s="35" t="str">
        <f>IF('Órdenes según Instancia'!N16=0,"-",IF('Órdenes según Instancia'!AC16=0,"-",('Órdenes según Instancia'!N16/'Órdenes según Instancia'!AC16)))</f>
        <v>-</v>
      </c>
      <c r="K16" s="35" t="str">
        <f>IF('Órdenes según Instancia'!S16=0,"-",IF('Órdenes según Instancia'!AC16=0,"-",('Órdenes según Instancia'!S16/'Órdenes según Instancia'!AC16)))</f>
        <v>-</v>
      </c>
      <c r="L16" s="35" t="str">
        <f>IF('Órdenes según Instancia'!X16=0,"-",IF('Órdenes según Instancia'!AC16=0,"-",('Órdenes según Instancia'!X16/'Órdenes según Instancia'!AC16)))</f>
        <v>-</v>
      </c>
      <c r="M16" s="35">
        <f>IF('Órdenes según Instancia'!E16=0,"-",IF('Órdenes según Instancia'!AD16=0,"-",('Órdenes según Instancia'!E16/'Órdenes según Instancia'!AD16)))</f>
        <v>0.89457120377655386</v>
      </c>
      <c r="N16" s="35">
        <f>IF('Órdenes según Instancia'!J16=0,"-",IF('Órdenes según Instancia'!AD16=0,"-",('Órdenes según Instancia'!J16/'Órdenes según Instancia'!AD16)))</f>
        <v>1.0228166797797011E-2</v>
      </c>
      <c r="O16" s="35">
        <f>IF('Órdenes según Instancia'!O16=0,"-",IF('Órdenes según Instancia'!AD16=0,"-",('Órdenes según Instancia'!O16/'Órdenes según Instancia'!AD16)))</f>
        <v>7.3957513768686076E-2</v>
      </c>
      <c r="P16" s="35">
        <f>IF('Órdenes según Instancia'!T16=0,"-",IF('Órdenes según Instancia'!AD16=0,"-",('Órdenes según Instancia'!T16/'Órdenes según Instancia'!AD16)))</f>
        <v>2.1243115656963022E-2</v>
      </c>
      <c r="Q16" s="35" t="str">
        <f>IF('Órdenes según Instancia'!Y16=0,"-",IF('Órdenes según Instancia'!AD16=0,"-",('Órdenes según Instancia'!Y16/'Órdenes según Instancia'!AD16)))</f>
        <v>-</v>
      </c>
      <c r="R16" s="35">
        <f>IF('Órdenes según Instancia'!F16=0,"-",IF('Órdenes según Instancia'!AE16=0,"-",('Órdenes según Instancia'!F16/'Órdenes según Instancia'!AE16)))</f>
        <v>0.98496240601503759</v>
      </c>
      <c r="S16" s="35" t="str">
        <f>IF('Órdenes según Instancia'!K16=0,"-",IF('Órdenes según Instancia'!AE16=0,"-",('Órdenes según Instancia'!K16/'Órdenes según Instancia'!AE16)))</f>
        <v>-</v>
      </c>
      <c r="T16" s="35">
        <f>IF('Órdenes según Instancia'!P16=0,"-",IF('Órdenes según Instancia'!AE16=0,"-",('Órdenes según Instancia'!P16/'Órdenes según Instancia'!AE16)))</f>
        <v>1.5037593984962405E-2</v>
      </c>
      <c r="U16" s="35" t="str">
        <f>IF('Órdenes según Instancia'!U16=0,"-",IF('Órdenes según Instancia'!AE16=0,"-",('Órdenes según Instancia'!U16/('Órdenes según Instancia'!AE16))))</f>
        <v>-</v>
      </c>
      <c r="V16" s="35" t="str">
        <f>IF('Órdenes según Instancia'!Z16=0,"-",IF('Órdenes según Instancia'!AE16=0,"-",('Órdenes según Instancia'!Z16/'Órdenes según Instancia'!AE16)))</f>
        <v>-</v>
      </c>
    </row>
    <row r="17" spans="2:22" ht="20.100000000000001" customHeight="1" thickBot="1" x14ac:dyDescent="0.25">
      <c r="B17" s="4" t="s">
        <v>200</v>
      </c>
      <c r="C17" s="35">
        <f>IF('Órdenes según Instancia'!C17=0,"-",IF('Órdenes según Instancia'!AB17=0,"-",('Órdenes según Instancia'!C17/'Órdenes según Instancia'!AB17)))</f>
        <v>0.98601398601398604</v>
      </c>
      <c r="D17" s="35" t="str">
        <f>IF('Órdenes según Instancia'!H17=0,"-",IF('Órdenes según Instancia'!AB17=0,"-",('Órdenes según Instancia'!H17/'Órdenes según Instancia'!AB17)))</f>
        <v>-</v>
      </c>
      <c r="E17" s="35">
        <f>IF('Órdenes según Instancia'!M17=0,"-",IF('Órdenes según Instancia'!AB17=0,"-",('Órdenes según Instancia'!M17/'Órdenes según Instancia'!AB17)))</f>
        <v>1.3986013986013986E-2</v>
      </c>
      <c r="F17" s="35" t="str">
        <f>IF('Órdenes según Instancia'!R17=0,"-",IF('Órdenes según Instancia'!AB17=0,"-",('Órdenes según Instancia'!R17/'Órdenes según Instancia'!AB17)))</f>
        <v>-</v>
      </c>
      <c r="G17" s="35" t="str">
        <f>IF('Órdenes según Instancia'!W17=0,"-",IF('Órdenes según Instancia'!AB17=0,"-",('Órdenes según Instancia'!W17/'Órdenes según Instancia'!AB17)))</f>
        <v>-</v>
      </c>
      <c r="H17" s="35" t="str">
        <f>IF('Órdenes según Instancia'!D17=0,"-",IF('Órdenes según Instancia'!AC17=0,"-",('Órdenes según Instancia'!D17/'Órdenes según Instancia'!AC17)))</f>
        <v>-</v>
      </c>
      <c r="I17" s="35" t="str">
        <f>IF('Órdenes según Instancia'!I17=0,"-",IF('Órdenes según Instancia'!AC17=0,"-",('Órdenes según Instancia'!I17/'Órdenes según Instancia'!AC17)))</f>
        <v>-</v>
      </c>
      <c r="J17" s="35" t="str">
        <f>IF('Órdenes según Instancia'!N17=0,"-",IF('Órdenes según Instancia'!AC17=0,"-",('Órdenes según Instancia'!N17/'Órdenes según Instancia'!AC17)))</f>
        <v>-</v>
      </c>
      <c r="K17" s="35" t="str">
        <f>IF('Órdenes según Instancia'!S17=0,"-",IF('Órdenes según Instancia'!AC17=0,"-",('Órdenes según Instancia'!S17/'Órdenes según Instancia'!AC17)))</f>
        <v>-</v>
      </c>
      <c r="L17" s="35" t="str">
        <f>IF('Órdenes según Instancia'!X17=0,"-",IF('Órdenes según Instancia'!AC17=0,"-",('Órdenes según Instancia'!X17/'Órdenes según Instancia'!AC17)))</f>
        <v>-</v>
      </c>
      <c r="M17" s="35">
        <f>IF('Órdenes según Instancia'!E17=0,"-",IF('Órdenes según Instancia'!AD17=0,"-",('Órdenes según Instancia'!E17/'Órdenes según Instancia'!AD17)))</f>
        <v>0.98395721925133695</v>
      </c>
      <c r="N17" s="35" t="str">
        <f>IF('Órdenes según Instancia'!J17=0,"-",IF('Órdenes según Instancia'!AD17=0,"-",('Órdenes según Instancia'!J17/'Órdenes según Instancia'!AD17)))</f>
        <v>-</v>
      </c>
      <c r="O17" s="35">
        <f>IF('Órdenes según Instancia'!O17=0,"-",IF('Órdenes según Instancia'!AD17=0,"-",('Órdenes según Instancia'!O17/'Órdenes según Instancia'!AD17)))</f>
        <v>1.6042780748663103E-2</v>
      </c>
      <c r="P17" s="35" t="str">
        <f>IF('Órdenes según Instancia'!T17=0,"-",IF('Órdenes según Instancia'!AD17=0,"-",('Órdenes según Instancia'!T17/'Órdenes según Instancia'!AD17)))</f>
        <v>-</v>
      </c>
      <c r="Q17" s="35" t="str">
        <f>IF('Órdenes según Instancia'!Y17=0,"-",IF('Órdenes según Instancia'!AD17=0,"-",('Órdenes según Instancia'!Y17/'Órdenes según Instancia'!AD17)))</f>
        <v>-</v>
      </c>
      <c r="R17" s="35">
        <f>IF('Órdenes según Instancia'!F17=0,"-",IF('Órdenes según Instancia'!AE17=0,"-",('Órdenes según Instancia'!F17/'Órdenes según Instancia'!AE17)))</f>
        <v>1</v>
      </c>
      <c r="S17" s="35" t="str">
        <f>IF('Órdenes según Instancia'!K17=0,"-",IF('Órdenes según Instancia'!AE17=0,"-",('Órdenes según Instancia'!K17/'Órdenes según Instancia'!AE17)))</f>
        <v>-</v>
      </c>
      <c r="T17" s="35" t="str">
        <f>IF('Órdenes según Instancia'!P17=0,"-",IF('Órdenes según Instancia'!AE17=0,"-",('Órdenes según Instancia'!P17/'Órdenes según Instancia'!AE17)))</f>
        <v>-</v>
      </c>
      <c r="U17" s="35" t="str">
        <f>IF('Órdenes según Instancia'!U17=0,"-",IF('Órdenes según Instancia'!AE17=0,"-",('Órdenes según Instancia'!U17/('Órdenes según Instancia'!AE17))))</f>
        <v>-</v>
      </c>
      <c r="V17" s="35" t="str">
        <f>IF('Órdenes según Instancia'!Z17=0,"-",IF('Órdenes según Instancia'!AE17=0,"-",('Órdenes según Instancia'!Z17/'Órdenes según Instancia'!AE17)))</f>
        <v>-</v>
      </c>
    </row>
    <row r="18" spans="2:22" ht="20.100000000000001" customHeight="1" thickBot="1" x14ac:dyDescent="0.25">
      <c r="B18" s="4" t="s">
        <v>201</v>
      </c>
      <c r="C18" s="35">
        <f>IF('Órdenes según Instancia'!C18=0,"-",IF('Órdenes según Instancia'!AB18=0,"-",('Órdenes según Instancia'!C18/'Órdenes según Instancia'!AB18)))</f>
        <v>0.71870503597122304</v>
      </c>
      <c r="D18" s="35" t="str">
        <f>IF('Órdenes según Instancia'!H18=0,"-",IF('Órdenes según Instancia'!AB18=0,"-",('Órdenes según Instancia'!H18/'Órdenes según Instancia'!AB18)))</f>
        <v>-</v>
      </c>
      <c r="E18" s="35">
        <f>IF('Órdenes según Instancia'!M18=0,"-",IF('Órdenes según Instancia'!AB18=0,"-",('Órdenes según Instancia'!M18/'Órdenes según Instancia'!AB18)))</f>
        <v>0.21366906474820144</v>
      </c>
      <c r="F18" s="35">
        <f>IF('Órdenes según Instancia'!R18=0,"-",IF('Órdenes según Instancia'!AB18=0,"-",('Órdenes según Instancia'!R18/'Órdenes según Instancia'!AB18)))</f>
        <v>6.7625899280575538E-2</v>
      </c>
      <c r="G18" s="35" t="str">
        <f>IF('Órdenes según Instancia'!W18=0,"-",IF('Órdenes según Instancia'!AB18=0,"-",('Órdenes según Instancia'!W18/'Órdenes según Instancia'!AB18)))</f>
        <v>-</v>
      </c>
      <c r="H18" s="35" t="str">
        <f>IF('Órdenes según Instancia'!D18=0,"-",IF('Órdenes según Instancia'!AC18=0,"-",('Órdenes según Instancia'!D18/'Órdenes según Instancia'!AC18)))</f>
        <v>-</v>
      </c>
      <c r="I18" s="35" t="str">
        <f>IF('Órdenes según Instancia'!I18=0,"-",IF('Órdenes según Instancia'!AC18=0,"-",('Órdenes según Instancia'!I18/'Órdenes según Instancia'!AC18)))</f>
        <v>-</v>
      </c>
      <c r="J18" s="35" t="str">
        <f>IF('Órdenes según Instancia'!N18=0,"-",IF('Órdenes según Instancia'!AC18=0,"-",('Órdenes según Instancia'!N18/'Órdenes según Instancia'!AC18)))</f>
        <v>-</v>
      </c>
      <c r="K18" s="35" t="str">
        <f>IF('Órdenes según Instancia'!S18=0,"-",IF('Órdenes según Instancia'!AC18=0,"-",('Órdenes según Instancia'!S18/'Órdenes según Instancia'!AC18)))</f>
        <v>-</v>
      </c>
      <c r="L18" s="35" t="str">
        <f>IF('Órdenes según Instancia'!X18=0,"-",IF('Órdenes según Instancia'!AC18=0,"-",('Órdenes según Instancia'!X18/'Órdenes según Instancia'!AC18)))</f>
        <v>-</v>
      </c>
      <c r="M18" s="35">
        <f>IF('Órdenes según Instancia'!E18=0,"-",IF('Órdenes según Instancia'!AD18=0,"-",('Órdenes según Instancia'!E18/'Órdenes según Instancia'!AD18)))</f>
        <v>0.71228844738778518</v>
      </c>
      <c r="N18" s="35" t="str">
        <f>IF('Órdenes según Instancia'!J18=0,"-",IF('Órdenes según Instancia'!AD18=0,"-",('Órdenes según Instancia'!J18/'Órdenes según Instancia'!AD18)))</f>
        <v>-</v>
      </c>
      <c r="O18" s="35">
        <f>IF('Órdenes según Instancia'!O18=0,"-",IF('Órdenes según Instancia'!AD18=0,"-",('Órdenes según Instancia'!O18/'Órdenes según Instancia'!AD18)))</f>
        <v>0.2185430463576159</v>
      </c>
      <c r="P18" s="35">
        <f>IF('Órdenes según Instancia'!T18=0,"-",IF('Órdenes según Instancia'!AD18=0,"-",('Órdenes según Instancia'!T18/'Órdenes según Instancia'!AD18)))</f>
        <v>6.9168506254598972E-2</v>
      </c>
      <c r="Q18" s="35" t="str">
        <f>IF('Órdenes según Instancia'!Y18=0,"-",IF('Órdenes según Instancia'!AD18=0,"-",('Órdenes según Instancia'!Y18/'Órdenes según Instancia'!AD18)))</f>
        <v>-</v>
      </c>
      <c r="R18" s="35">
        <f>IF('Órdenes según Instancia'!F18=0,"-",IF('Órdenes según Instancia'!AE18=0,"-",('Órdenes según Instancia'!F18/'Órdenes según Instancia'!AE18)))</f>
        <v>1</v>
      </c>
      <c r="S18" s="35" t="str">
        <f>IF('Órdenes según Instancia'!K18=0,"-",IF('Órdenes según Instancia'!AE18=0,"-",('Órdenes según Instancia'!K18/'Órdenes según Instancia'!AE18)))</f>
        <v>-</v>
      </c>
      <c r="T18" s="35" t="str">
        <f>IF('Órdenes según Instancia'!P18=0,"-",IF('Órdenes según Instancia'!AE18=0,"-",('Órdenes según Instancia'!P18/'Órdenes según Instancia'!AE18)))</f>
        <v>-</v>
      </c>
      <c r="U18" s="35" t="str">
        <f>IF('Órdenes según Instancia'!U18=0,"-",IF('Órdenes según Instancia'!AE18=0,"-",('Órdenes según Instancia'!U18/('Órdenes según Instancia'!AE18))))</f>
        <v>-</v>
      </c>
      <c r="V18" s="35" t="str">
        <f>IF('Órdenes según Instancia'!Z18=0,"-",IF('Órdenes según Instancia'!AE18=0,"-",('Órdenes según Instancia'!Z18/'Órdenes según Instancia'!AE18)))</f>
        <v>-</v>
      </c>
    </row>
    <row r="19" spans="2:22" ht="20.100000000000001" customHeight="1" thickBot="1" x14ac:dyDescent="0.25">
      <c r="B19" s="4" t="s">
        <v>202</v>
      </c>
      <c r="C19" s="35">
        <f>IF('Órdenes según Instancia'!C19=0,"-",IF('Órdenes según Instancia'!AB19=0,"-",('Órdenes según Instancia'!C19/'Órdenes según Instancia'!AB19)))</f>
        <v>0.97376093294460642</v>
      </c>
      <c r="D19" s="35" t="str">
        <f>IF('Órdenes según Instancia'!H19=0,"-",IF('Órdenes según Instancia'!AB19=0,"-",('Órdenes según Instancia'!H19/'Órdenes según Instancia'!AB19)))</f>
        <v>-</v>
      </c>
      <c r="E19" s="35">
        <f>IF('Órdenes según Instancia'!M19=0,"-",IF('Órdenes según Instancia'!AB19=0,"-",('Órdenes según Instancia'!M19/'Órdenes según Instancia'!AB19)))</f>
        <v>2.6239067055393587E-2</v>
      </c>
      <c r="F19" s="35" t="str">
        <f>IF('Órdenes según Instancia'!R19=0,"-",IF('Órdenes según Instancia'!AB19=0,"-",('Órdenes según Instancia'!R19/'Órdenes según Instancia'!AB19)))</f>
        <v>-</v>
      </c>
      <c r="G19" s="35" t="str">
        <f>IF('Órdenes según Instancia'!W19=0,"-",IF('Órdenes según Instancia'!AB19=0,"-",('Órdenes según Instancia'!W19/'Órdenes según Instancia'!AB19)))</f>
        <v>-</v>
      </c>
      <c r="H19" s="35">
        <f>IF('Órdenes según Instancia'!D19=0,"-",IF('Órdenes según Instancia'!AC19=0,"-",('Órdenes según Instancia'!D19/'Órdenes según Instancia'!AC19)))</f>
        <v>1</v>
      </c>
      <c r="I19" s="35" t="str">
        <f>IF('Órdenes según Instancia'!I19=0,"-",IF('Órdenes según Instancia'!AC19=0,"-",('Órdenes según Instancia'!I19/'Órdenes según Instancia'!AC19)))</f>
        <v>-</v>
      </c>
      <c r="J19" s="35" t="str">
        <f>IF('Órdenes según Instancia'!N19=0,"-",IF('Órdenes según Instancia'!AC19=0,"-",('Órdenes según Instancia'!N19/'Órdenes según Instancia'!AC19)))</f>
        <v>-</v>
      </c>
      <c r="K19" s="35" t="str">
        <f>IF('Órdenes según Instancia'!S19=0,"-",IF('Órdenes según Instancia'!AC19=0,"-",('Órdenes según Instancia'!S19/'Órdenes según Instancia'!AC19)))</f>
        <v>-</v>
      </c>
      <c r="L19" s="35" t="str">
        <f>IF('Órdenes según Instancia'!X19=0,"-",IF('Órdenes según Instancia'!AC19=0,"-",('Órdenes según Instancia'!X19/'Órdenes según Instancia'!AC19)))</f>
        <v>-</v>
      </c>
      <c r="M19" s="35">
        <f>IF('Órdenes según Instancia'!E19=0,"-",IF('Órdenes según Instancia'!AD19=0,"-",('Órdenes según Instancia'!E19/'Órdenes según Instancia'!AD19)))</f>
        <v>0.96928327645051193</v>
      </c>
      <c r="N19" s="35" t="str">
        <f>IF('Órdenes según Instancia'!J19=0,"-",IF('Órdenes según Instancia'!AD19=0,"-",('Órdenes según Instancia'!J19/'Órdenes según Instancia'!AD19)))</f>
        <v>-</v>
      </c>
      <c r="O19" s="35">
        <f>IF('Órdenes según Instancia'!O19=0,"-",IF('Órdenes según Instancia'!AD19=0,"-",('Órdenes según Instancia'!O19/'Órdenes según Instancia'!AD19)))</f>
        <v>3.0716723549488054E-2</v>
      </c>
      <c r="P19" s="35" t="str">
        <f>IF('Órdenes según Instancia'!T19=0,"-",IF('Órdenes según Instancia'!AD19=0,"-",('Órdenes según Instancia'!T19/'Órdenes según Instancia'!AD19)))</f>
        <v>-</v>
      </c>
      <c r="Q19" s="35" t="str">
        <f>IF('Órdenes según Instancia'!Y19=0,"-",IF('Órdenes según Instancia'!AD19=0,"-",('Órdenes según Instancia'!Y19/'Órdenes según Instancia'!AD19)))</f>
        <v>-</v>
      </c>
      <c r="R19" s="35">
        <f>IF('Órdenes según Instancia'!F19=0,"-",IF('Órdenes según Instancia'!AE19=0,"-",('Órdenes según Instancia'!F19/'Órdenes según Instancia'!AE19)))</f>
        <v>1</v>
      </c>
      <c r="S19" s="35" t="str">
        <f>IF('Órdenes según Instancia'!K19=0,"-",IF('Órdenes según Instancia'!AE19=0,"-",('Órdenes según Instancia'!K19/'Órdenes según Instancia'!AE19)))</f>
        <v>-</v>
      </c>
      <c r="T19" s="35" t="str">
        <f>IF('Órdenes según Instancia'!P19=0,"-",IF('Órdenes según Instancia'!AE19=0,"-",('Órdenes según Instancia'!P19/'Órdenes según Instancia'!AE19)))</f>
        <v>-</v>
      </c>
      <c r="U19" s="35" t="str">
        <f>IF('Órdenes según Instancia'!U19=0,"-",IF('Órdenes según Instancia'!AE19=0,"-",('Órdenes según Instancia'!U19/('Órdenes según Instancia'!AE19))))</f>
        <v>-</v>
      </c>
      <c r="V19" s="35" t="str">
        <f>IF('Órdenes según Instancia'!Z19=0,"-",IF('Órdenes según Instancia'!AE19=0,"-",('Órdenes según Instancia'!Z19/'Órdenes según Instancia'!AE19)))</f>
        <v>-</v>
      </c>
    </row>
    <row r="20" spans="2:22" ht="20.100000000000001" customHeight="1" thickBot="1" x14ac:dyDescent="0.25">
      <c r="B20" s="4" t="s">
        <v>203</v>
      </c>
      <c r="C20" s="35">
        <f>IF('Órdenes según Instancia'!C20=0,"-",IF('Órdenes según Instancia'!AB20=0,"-",('Órdenes según Instancia'!C20/'Órdenes según Instancia'!AB20)))</f>
        <v>0.90133333333333332</v>
      </c>
      <c r="D20" s="35" t="str">
        <f>IF('Órdenes según Instancia'!H20=0,"-",IF('Órdenes según Instancia'!AB20=0,"-",('Órdenes según Instancia'!H20/'Órdenes según Instancia'!AB20)))</f>
        <v>-</v>
      </c>
      <c r="E20" s="35">
        <f>IF('Órdenes según Instancia'!M20=0,"-",IF('Órdenes según Instancia'!AB20=0,"-",('Órdenes según Instancia'!M20/'Órdenes según Instancia'!AB20)))</f>
        <v>2.6666666666666668E-2</v>
      </c>
      <c r="F20" s="35">
        <f>IF('Órdenes según Instancia'!R20=0,"-",IF('Órdenes según Instancia'!AB20=0,"-",('Órdenes según Instancia'!R20/'Órdenes según Instancia'!AB20)))</f>
        <v>7.1999999999999995E-2</v>
      </c>
      <c r="G20" s="35" t="str">
        <f>IF('Órdenes según Instancia'!W20=0,"-",IF('Órdenes según Instancia'!AB20=0,"-",('Órdenes según Instancia'!W20/'Órdenes según Instancia'!AB20)))</f>
        <v>-</v>
      </c>
      <c r="H20" s="35" t="str">
        <f>IF('Órdenes según Instancia'!D20=0,"-",IF('Órdenes según Instancia'!AC20=0,"-",('Órdenes según Instancia'!D20/'Órdenes según Instancia'!AC20)))</f>
        <v>-</v>
      </c>
      <c r="I20" s="35" t="str">
        <f>IF('Órdenes según Instancia'!I20=0,"-",IF('Órdenes según Instancia'!AC20=0,"-",('Órdenes según Instancia'!I20/'Órdenes según Instancia'!AC20)))</f>
        <v>-</v>
      </c>
      <c r="J20" s="35" t="str">
        <f>IF('Órdenes según Instancia'!N20=0,"-",IF('Órdenes según Instancia'!AC20=0,"-",('Órdenes según Instancia'!N20/'Órdenes según Instancia'!AC20)))</f>
        <v>-</v>
      </c>
      <c r="K20" s="35" t="str">
        <f>IF('Órdenes según Instancia'!S20=0,"-",IF('Órdenes según Instancia'!AC20=0,"-",('Órdenes según Instancia'!S20/'Órdenes según Instancia'!AC20)))</f>
        <v>-</v>
      </c>
      <c r="L20" s="35" t="str">
        <f>IF('Órdenes según Instancia'!X20=0,"-",IF('Órdenes según Instancia'!AC20=0,"-",('Órdenes según Instancia'!X20/'Órdenes según Instancia'!AC20)))</f>
        <v>-</v>
      </c>
      <c r="M20" s="35">
        <f>IF('Órdenes según Instancia'!E20=0,"-",IF('Órdenes según Instancia'!AD20=0,"-",('Órdenes según Instancia'!E20/'Órdenes según Instancia'!AD20)))</f>
        <v>0.88615384615384618</v>
      </c>
      <c r="N20" s="35" t="str">
        <f>IF('Órdenes según Instancia'!J20=0,"-",IF('Órdenes según Instancia'!AD20=0,"-",('Órdenes según Instancia'!J20/'Órdenes según Instancia'!AD20)))</f>
        <v>-</v>
      </c>
      <c r="O20" s="35">
        <f>IF('Órdenes según Instancia'!O20=0,"-",IF('Órdenes según Instancia'!AD20=0,"-",('Órdenes según Instancia'!O20/'Órdenes según Instancia'!AD20)))</f>
        <v>3.0769230769230771E-2</v>
      </c>
      <c r="P20" s="35">
        <f>IF('Órdenes según Instancia'!T20=0,"-",IF('Órdenes según Instancia'!AD20=0,"-",('Órdenes según Instancia'!T20/'Órdenes según Instancia'!AD20)))</f>
        <v>8.3076923076923076E-2</v>
      </c>
      <c r="Q20" s="35" t="str">
        <f>IF('Órdenes según Instancia'!Y20=0,"-",IF('Órdenes según Instancia'!AD20=0,"-",('Órdenes según Instancia'!Y20/'Órdenes según Instancia'!AD20)))</f>
        <v>-</v>
      </c>
      <c r="R20" s="35">
        <f>IF('Órdenes según Instancia'!F20=0,"-",IF('Órdenes según Instancia'!AE20=0,"-",('Órdenes según Instancia'!F20/'Órdenes según Instancia'!AE20)))</f>
        <v>1</v>
      </c>
      <c r="S20" s="35" t="str">
        <f>IF('Órdenes según Instancia'!K20=0,"-",IF('Órdenes según Instancia'!AE20=0,"-",('Órdenes según Instancia'!K20/'Órdenes según Instancia'!AE20)))</f>
        <v>-</v>
      </c>
      <c r="T20" s="35" t="str">
        <f>IF('Órdenes según Instancia'!P20=0,"-",IF('Órdenes según Instancia'!AE20=0,"-",('Órdenes según Instancia'!P20/'Órdenes según Instancia'!AE20)))</f>
        <v>-</v>
      </c>
      <c r="U20" s="35" t="str">
        <f>IF('Órdenes según Instancia'!U20=0,"-",IF('Órdenes según Instancia'!AE20=0,"-",('Órdenes según Instancia'!U20/('Órdenes según Instancia'!AE20))))</f>
        <v>-</v>
      </c>
      <c r="V20" s="35" t="str">
        <f>IF('Órdenes según Instancia'!Z20=0,"-",IF('Órdenes según Instancia'!AE20=0,"-",('Órdenes según Instancia'!Z20/'Órdenes según Instancia'!AE20)))</f>
        <v>-</v>
      </c>
    </row>
    <row r="21" spans="2:22" ht="20.100000000000001" customHeight="1" thickBot="1" x14ac:dyDescent="0.25">
      <c r="B21" s="4" t="s">
        <v>204</v>
      </c>
      <c r="C21" s="35">
        <f>IF('Órdenes según Instancia'!C21=0,"-",IF('Órdenes según Instancia'!AB21=0,"-",('Órdenes según Instancia'!C21/'Órdenes según Instancia'!AB21)))</f>
        <v>0.89959839357429716</v>
      </c>
      <c r="D21" s="35">
        <f>IF('Órdenes según Instancia'!H21=0,"-",IF('Órdenes según Instancia'!AB21=0,"-",('Órdenes según Instancia'!H21/'Órdenes según Instancia'!AB21)))</f>
        <v>1.606425702811245E-3</v>
      </c>
      <c r="E21" s="35">
        <f>IF('Órdenes según Instancia'!M21=0,"-",IF('Órdenes según Instancia'!AB21=0,"-",('Órdenes según Instancia'!M21/'Órdenes según Instancia'!AB21)))</f>
        <v>9.7991967871485938E-2</v>
      </c>
      <c r="F21" s="35">
        <f>IF('Órdenes según Instancia'!R21=0,"-",IF('Órdenes según Instancia'!AB21=0,"-",('Órdenes según Instancia'!R21/'Órdenes según Instancia'!AB21)))</f>
        <v>8.0321285140562252E-4</v>
      </c>
      <c r="G21" s="35" t="str">
        <f>IF('Órdenes según Instancia'!W21=0,"-",IF('Órdenes según Instancia'!AB21=0,"-",('Órdenes según Instancia'!W21/'Órdenes según Instancia'!AB21)))</f>
        <v>-</v>
      </c>
      <c r="H21" s="35" t="str">
        <f>IF('Órdenes según Instancia'!D21=0,"-",IF('Órdenes según Instancia'!AC21=0,"-",('Órdenes según Instancia'!D21/'Órdenes según Instancia'!AC21)))</f>
        <v>-</v>
      </c>
      <c r="I21" s="35" t="str">
        <f>IF('Órdenes según Instancia'!I21=0,"-",IF('Órdenes según Instancia'!AC21=0,"-",('Órdenes según Instancia'!I21/'Órdenes según Instancia'!AC21)))</f>
        <v>-</v>
      </c>
      <c r="J21" s="35" t="str">
        <f>IF('Órdenes según Instancia'!N21=0,"-",IF('Órdenes según Instancia'!AC21=0,"-",('Órdenes según Instancia'!N21/'Órdenes según Instancia'!AC21)))</f>
        <v>-</v>
      </c>
      <c r="K21" s="35" t="str">
        <f>IF('Órdenes según Instancia'!S21=0,"-",IF('Órdenes según Instancia'!AC21=0,"-",('Órdenes según Instancia'!S21/'Órdenes según Instancia'!AC21)))</f>
        <v>-</v>
      </c>
      <c r="L21" s="35" t="str">
        <f>IF('Órdenes según Instancia'!X21=0,"-",IF('Órdenes según Instancia'!AC21=0,"-",('Órdenes según Instancia'!X21/'Órdenes según Instancia'!AC21)))</f>
        <v>-</v>
      </c>
      <c r="M21" s="35">
        <f>IF('Órdenes según Instancia'!E21=0,"-",IF('Órdenes según Instancia'!AD21=0,"-",('Órdenes según Instancia'!E21/'Órdenes según Instancia'!AD21)))</f>
        <v>0.88383349467570183</v>
      </c>
      <c r="N21" s="35">
        <f>IF('Órdenes según Instancia'!J21=0,"-",IF('Órdenes según Instancia'!AD21=0,"-",('Órdenes según Instancia'!J21/'Órdenes según Instancia'!AD21)))</f>
        <v>1.9361084220716361E-3</v>
      </c>
      <c r="O21" s="35">
        <f>IF('Órdenes según Instancia'!O21=0,"-",IF('Órdenes según Instancia'!AD21=0,"-",('Órdenes según Instancia'!O21/'Órdenes según Instancia'!AD21)))</f>
        <v>0.1132623426911907</v>
      </c>
      <c r="P21" s="35">
        <f>IF('Órdenes según Instancia'!T21=0,"-",IF('Órdenes según Instancia'!AD21=0,"-",('Órdenes según Instancia'!T21/'Órdenes según Instancia'!AD21)))</f>
        <v>9.6805421103581804E-4</v>
      </c>
      <c r="Q21" s="35" t="str">
        <f>IF('Órdenes según Instancia'!Y21=0,"-",IF('Órdenes según Instancia'!AD21=0,"-",('Órdenes según Instancia'!Y21/'Órdenes según Instancia'!AD21)))</f>
        <v>-</v>
      </c>
      <c r="R21" s="35">
        <f>IF('Órdenes según Instancia'!F21=0,"-",IF('Órdenes según Instancia'!AE21=0,"-",('Órdenes según Instancia'!F21/'Órdenes según Instancia'!AE21)))</f>
        <v>0.97641509433962259</v>
      </c>
      <c r="S21" s="35" t="str">
        <f>IF('Órdenes según Instancia'!K21=0,"-",IF('Órdenes según Instancia'!AE21=0,"-",('Órdenes según Instancia'!K21/'Órdenes según Instancia'!AE21)))</f>
        <v>-</v>
      </c>
      <c r="T21" s="35">
        <f>IF('Órdenes según Instancia'!P21=0,"-",IF('Órdenes según Instancia'!AE21=0,"-",('Órdenes según Instancia'!P21/'Órdenes según Instancia'!AE21)))</f>
        <v>2.358490566037736E-2</v>
      </c>
      <c r="U21" s="35" t="str">
        <f>IF('Órdenes según Instancia'!U21=0,"-",IF('Órdenes según Instancia'!AE21=0,"-",('Órdenes según Instancia'!U21/('Órdenes según Instancia'!AE21))))</f>
        <v>-</v>
      </c>
      <c r="V21" s="35" t="str">
        <f>IF('Órdenes según Instancia'!Z21=0,"-",IF('Órdenes según Instancia'!AE21=0,"-",('Órdenes según Instancia'!Z21/'Órdenes según Instancia'!AE21)))</f>
        <v>-</v>
      </c>
    </row>
    <row r="22" spans="2:22" ht="20.100000000000001" customHeight="1" thickBot="1" x14ac:dyDescent="0.25">
      <c r="B22" s="4" t="s">
        <v>205</v>
      </c>
      <c r="C22" s="35">
        <f>IF('Órdenes según Instancia'!C22=0,"-",IF('Órdenes según Instancia'!AB22=0,"-",('Órdenes según Instancia'!C22/'Órdenes según Instancia'!AB22)))</f>
        <v>0.99367452558941916</v>
      </c>
      <c r="D22" s="35">
        <f>IF('Órdenes según Instancia'!H22=0,"-",IF('Órdenes según Instancia'!AB22=0,"-",('Órdenes según Instancia'!H22/'Órdenes según Instancia'!AB22)))</f>
        <v>1.1500862564692352E-3</v>
      </c>
      <c r="E22" s="35">
        <f>IF('Órdenes según Instancia'!M22=0,"-",IF('Órdenes según Instancia'!AB22=0,"-",('Órdenes según Instancia'!M22/'Órdenes según Instancia'!AB22)))</f>
        <v>5.1753881541115581E-3</v>
      </c>
      <c r="F22" s="35" t="str">
        <f>IF('Órdenes según Instancia'!R22=0,"-",IF('Órdenes según Instancia'!AB22=0,"-",('Órdenes según Instancia'!R22/'Órdenes según Instancia'!AB22)))</f>
        <v>-</v>
      </c>
      <c r="G22" s="35" t="str">
        <f>IF('Órdenes según Instancia'!W22=0,"-",IF('Órdenes según Instancia'!AB22=0,"-",('Órdenes según Instancia'!W22/'Órdenes según Instancia'!AB22)))</f>
        <v>-</v>
      </c>
      <c r="H22" s="35">
        <f>IF('Órdenes según Instancia'!D22=0,"-",IF('Órdenes según Instancia'!AC22=0,"-",('Órdenes según Instancia'!D22/'Órdenes según Instancia'!AC22)))</f>
        <v>1</v>
      </c>
      <c r="I22" s="35" t="str">
        <f>IF('Órdenes según Instancia'!I22=0,"-",IF('Órdenes según Instancia'!AC22=0,"-",('Órdenes según Instancia'!I22/'Órdenes según Instancia'!AC22)))</f>
        <v>-</v>
      </c>
      <c r="J22" s="35" t="str">
        <f>IF('Órdenes según Instancia'!N22=0,"-",IF('Órdenes según Instancia'!AC22=0,"-",('Órdenes según Instancia'!N22/'Órdenes según Instancia'!AC22)))</f>
        <v>-</v>
      </c>
      <c r="K22" s="35" t="str">
        <f>IF('Órdenes según Instancia'!S22=0,"-",IF('Órdenes según Instancia'!AC22=0,"-",('Órdenes según Instancia'!S22/'Órdenes según Instancia'!AC22)))</f>
        <v>-</v>
      </c>
      <c r="L22" s="35" t="str">
        <f>IF('Órdenes según Instancia'!X22=0,"-",IF('Órdenes según Instancia'!AC22=0,"-",('Órdenes según Instancia'!X22/'Órdenes según Instancia'!AC22)))</f>
        <v>-</v>
      </c>
      <c r="M22" s="35">
        <f>IF('Órdenes según Instancia'!E22=0,"-",IF('Órdenes según Instancia'!AD22=0,"-",('Órdenes según Instancia'!E22/'Órdenes según Instancia'!AD22)))</f>
        <v>0.98859315589353614</v>
      </c>
      <c r="N22" s="35" t="str">
        <f>IF('Órdenes según Instancia'!J22=0,"-",IF('Órdenes según Instancia'!AD22=0,"-",('Órdenes según Instancia'!J22/'Órdenes según Instancia'!AD22)))</f>
        <v>-</v>
      </c>
      <c r="O22" s="35">
        <f>IF('Órdenes según Instancia'!O22=0,"-",IF('Órdenes según Instancia'!AD22=0,"-",('Órdenes según Instancia'!O22/'Órdenes según Instancia'!AD22)))</f>
        <v>1.1406844106463879E-2</v>
      </c>
      <c r="P22" s="35" t="str">
        <f>IF('Órdenes según Instancia'!T22=0,"-",IF('Órdenes según Instancia'!AD22=0,"-",('Órdenes según Instancia'!T22/'Órdenes según Instancia'!AD22)))</f>
        <v>-</v>
      </c>
      <c r="Q22" s="35" t="str">
        <f>IF('Órdenes según Instancia'!Y22=0,"-",IF('Órdenes según Instancia'!AD22=0,"-",('Órdenes según Instancia'!Y22/'Órdenes según Instancia'!AD22)))</f>
        <v>-</v>
      </c>
      <c r="R22" s="35">
        <f>IF('Órdenes según Instancia'!F22=0,"-",IF('Órdenes según Instancia'!AE22=0,"-",('Órdenes según Instancia'!F22/'Órdenes según Instancia'!AE22)))</f>
        <v>0.99783549783549785</v>
      </c>
      <c r="S22" s="35">
        <f>IF('Órdenes según Instancia'!K22=0,"-",IF('Órdenes según Instancia'!AE22=0,"-",('Órdenes según Instancia'!K22/'Órdenes según Instancia'!AE22)))</f>
        <v>2.1645021645021645E-3</v>
      </c>
      <c r="T22" s="35" t="str">
        <f>IF('Órdenes según Instancia'!P22=0,"-",IF('Órdenes según Instancia'!AE22=0,"-",('Órdenes según Instancia'!P22/'Órdenes según Instancia'!AE22)))</f>
        <v>-</v>
      </c>
      <c r="U22" s="35" t="str">
        <f>IF('Órdenes según Instancia'!U22=0,"-",IF('Órdenes según Instancia'!AE22=0,"-",('Órdenes según Instancia'!U22/('Órdenes según Instancia'!AE22))))</f>
        <v>-</v>
      </c>
      <c r="V22" s="35" t="str">
        <f>IF('Órdenes según Instancia'!Z22=0,"-",IF('Órdenes según Instancia'!AE22=0,"-",('Órdenes según Instancia'!Z22/'Órdenes según Instancia'!AE22)))</f>
        <v>-</v>
      </c>
    </row>
    <row r="23" spans="2:22" ht="20.100000000000001" customHeight="1" thickBot="1" x14ac:dyDescent="0.25">
      <c r="B23" s="4" t="s">
        <v>206</v>
      </c>
      <c r="C23" s="35">
        <f>IF('Órdenes según Instancia'!C23=0,"-",IF('Órdenes según Instancia'!AB23=0,"-",('Órdenes según Instancia'!C23/'Órdenes según Instancia'!AB23)))</f>
        <v>0.86904761904761907</v>
      </c>
      <c r="D23" s="35" t="str">
        <f>IF('Órdenes según Instancia'!H23=0,"-",IF('Órdenes según Instancia'!AB23=0,"-",('Órdenes según Instancia'!H23/'Órdenes según Instancia'!AB23)))</f>
        <v>-</v>
      </c>
      <c r="E23" s="35">
        <f>IF('Órdenes según Instancia'!M23=0,"-",IF('Órdenes según Instancia'!AB23=0,"-",('Órdenes según Instancia'!M23/'Órdenes según Instancia'!AB23)))</f>
        <v>6.5476190476190479E-2</v>
      </c>
      <c r="F23" s="35">
        <f>IF('Órdenes según Instancia'!R23=0,"-",IF('Órdenes según Instancia'!AB23=0,"-",('Órdenes según Instancia'!R23/'Órdenes según Instancia'!AB23)))</f>
        <v>6.5476190476190479E-2</v>
      </c>
      <c r="G23" s="35" t="str">
        <f>IF('Órdenes según Instancia'!W23=0,"-",IF('Órdenes según Instancia'!AB23=0,"-",('Órdenes según Instancia'!W23/'Órdenes según Instancia'!AB23)))</f>
        <v>-</v>
      </c>
      <c r="H23" s="35">
        <f>IF('Órdenes según Instancia'!D23=0,"-",IF('Órdenes según Instancia'!AC23=0,"-",('Órdenes según Instancia'!D23/'Órdenes según Instancia'!AC23)))</f>
        <v>1</v>
      </c>
      <c r="I23" s="35" t="str">
        <f>IF('Órdenes según Instancia'!I23=0,"-",IF('Órdenes según Instancia'!AC23=0,"-",('Órdenes según Instancia'!I23/'Órdenes según Instancia'!AC23)))</f>
        <v>-</v>
      </c>
      <c r="J23" s="35" t="str">
        <f>IF('Órdenes según Instancia'!N23=0,"-",IF('Órdenes según Instancia'!AC23=0,"-",('Órdenes según Instancia'!N23/'Órdenes según Instancia'!AC23)))</f>
        <v>-</v>
      </c>
      <c r="K23" s="35" t="str">
        <f>IF('Órdenes según Instancia'!S23=0,"-",IF('Órdenes según Instancia'!AC23=0,"-",('Órdenes según Instancia'!S23/'Órdenes según Instancia'!AC23)))</f>
        <v>-</v>
      </c>
      <c r="L23" s="35" t="str">
        <f>IF('Órdenes según Instancia'!X23=0,"-",IF('Órdenes según Instancia'!AC23=0,"-",('Órdenes según Instancia'!X23/'Órdenes según Instancia'!AC23)))</f>
        <v>-</v>
      </c>
      <c r="M23" s="35">
        <f>IF('Órdenes según Instancia'!E23=0,"-",IF('Órdenes según Instancia'!AD23=0,"-",('Órdenes según Instancia'!E23/'Órdenes según Instancia'!AD23)))</f>
        <v>0.86</v>
      </c>
      <c r="N23" s="35" t="str">
        <f>IF('Órdenes según Instancia'!J23=0,"-",IF('Órdenes según Instancia'!AD23=0,"-",('Órdenes según Instancia'!J23/'Órdenes según Instancia'!AD23)))</f>
        <v>-</v>
      </c>
      <c r="O23" s="35">
        <f>IF('Órdenes según Instancia'!O23=0,"-",IF('Órdenes según Instancia'!AD23=0,"-",('Órdenes según Instancia'!O23/'Órdenes según Instancia'!AD23)))</f>
        <v>6.6666666666666666E-2</v>
      </c>
      <c r="P23" s="35">
        <f>IF('Órdenes según Instancia'!T23=0,"-",IF('Órdenes según Instancia'!AD23=0,"-",('Órdenes según Instancia'!T23/'Órdenes según Instancia'!AD23)))</f>
        <v>7.3333333333333334E-2</v>
      </c>
      <c r="Q23" s="35" t="str">
        <f>IF('Órdenes según Instancia'!Y23=0,"-",IF('Órdenes según Instancia'!AD23=0,"-",('Órdenes según Instancia'!Y23/'Órdenes según Instancia'!AD23)))</f>
        <v>-</v>
      </c>
      <c r="R23" s="35">
        <f>IF('Órdenes según Instancia'!F23=0,"-",IF('Órdenes según Instancia'!AE23=0,"-",('Órdenes según Instancia'!F23/'Órdenes según Instancia'!AE23)))</f>
        <v>0.93333333333333335</v>
      </c>
      <c r="S23" s="35" t="str">
        <f>IF('Órdenes según Instancia'!K23=0,"-",IF('Órdenes según Instancia'!AE23=0,"-",('Órdenes según Instancia'!K23/'Órdenes según Instancia'!AE23)))</f>
        <v>-</v>
      </c>
      <c r="T23" s="35">
        <f>IF('Órdenes según Instancia'!P23=0,"-",IF('Órdenes según Instancia'!AE23=0,"-",('Órdenes según Instancia'!P23/'Órdenes según Instancia'!AE23)))</f>
        <v>6.6666666666666666E-2</v>
      </c>
      <c r="U23" s="35" t="str">
        <f>IF('Órdenes según Instancia'!U23=0,"-",IF('Órdenes según Instancia'!AE23=0,"-",('Órdenes según Instancia'!U23/('Órdenes según Instancia'!AE23))))</f>
        <v>-</v>
      </c>
      <c r="V23" s="35" t="str">
        <f>IF('Órdenes según Instancia'!Z23=0,"-",IF('Órdenes según Instancia'!AE23=0,"-",('Órdenes según Instancia'!Z23/'Órdenes según Instancia'!AE23)))</f>
        <v>-</v>
      </c>
    </row>
    <row r="24" spans="2:22" ht="20.100000000000001" customHeight="1" thickBot="1" x14ac:dyDescent="0.25">
      <c r="B24" s="4" t="s">
        <v>207</v>
      </c>
      <c r="C24" s="35">
        <f>IF('Órdenes según Instancia'!C24=0,"-",IF('Órdenes según Instancia'!AB24=0,"-",('Órdenes según Instancia'!C24/'Órdenes según Instancia'!AB24)))</f>
        <v>0.86538461538461542</v>
      </c>
      <c r="D24" s="35">
        <f>IF('Órdenes según Instancia'!H24=0,"-",IF('Órdenes según Instancia'!AB24=0,"-",('Órdenes según Instancia'!H24/'Órdenes según Instancia'!AB24)))</f>
        <v>1.9230769230769232E-2</v>
      </c>
      <c r="E24" s="35">
        <f>IF('Órdenes según Instancia'!M24=0,"-",IF('Órdenes según Instancia'!AB24=0,"-",('Órdenes según Instancia'!M24/'Órdenes según Instancia'!AB24)))</f>
        <v>9.6153846153846159E-2</v>
      </c>
      <c r="F24" s="35">
        <f>IF('Órdenes según Instancia'!R24=0,"-",IF('Órdenes según Instancia'!AB24=0,"-",('Órdenes según Instancia'!R24/'Órdenes según Instancia'!AB24)))</f>
        <v>1.9230769230769232E-2</v>
      </c>
      <c r="G24" s="35" t="str">
        <f>IF('Órdenes según Instancia'!W24=0,"-",IF('Órdenes según Instancia'!AB24=0,"-",('Órdenes según Instancia'!W24/'Órdenes según Instancia'!AB24)))</f>
        <v>-</v>
      </c>
      <c r="H24" s="35" t="str">
        <f>IF('Órdenes según Instancia'!D24=0,"-",IF('Órdenes según Instancia'!AC24=0,"-",('Órdenes según Instancia'!D24/'Órdenes según Instancia'!AC24)))</f>
        <v>-</v>
      </c>
      <c r="I24" s="35" t="str">
        <f>IF('Órdenes según Instancia'!I24=0,"-",IF('Órdenes según Instancia'!AC24=0,"-",('Órdenes según Instancia'!I24/'Órdenes según Instancia'!AC24)))</f>
        <v>-</v>
      </c>
      <c r="J24" s="35" t="str">
        <f>IF('Órdenes según Instancia'!N24=0,"-",IF('Órdenes según Instancia'!AC24=0,"-",('Órdenes según Instancia'!N24/'Órdenes según Instancia'!AC24)))</f>
        <v>-</v>
      </c>
      <c r="K24" s="35" t="str">
        <f>IF('Órdenes según Instancia'!S24=0,"-",IF('Órdenes según Instancia'!AC24=0,"-",('Órdenes según Instancia'!S24/'Órdenes según Instancia'!AC24)))</f>
        <v>-</v>
      </c>
      <c r="L24" s="35" t="str">
        <f>IF('Órdenes según Instancia'!X24=0,"-",IF('Órdenes según Instancia'!AC24=0,"-",('Órdenes según Instancia'!X24/'Órdenes según Instancia'!AC24)))</f>
        <v>-</v>
      </c>
      <c r="M24" s="35">
        <f>IF('Órdenes según Instancia'!E24=0,"-",IF('Órdenes según Instancia'!AD24=0,"-",('Órdenes según Instancia'!E24/'Órdenes según Instancia'!AD24)))</f>
        <v>0.85416666666666663</v>
      </c>
      <c r="N24" s="35">
        <f>IF('Órdenes según Instancia'!J24=0,"-",IF('Órdenes según Instancia'!AD24=0,"-",('Órdenes según Instancia'!J24/'Órdenes según Instancia'!AD24)))</f>
        <v>2.0833333333333332E-2</v>
      </c>
      <c r="O24" s="35">
        <f>IF('Órdenes según Instancia'!O24=0,"-",IF('Órdenes según Instancia'!AD24=0,"-",('Órdenes según Instancia'!O24/'Órdenes según Instancia'!AD24)))</f>
        <v>0.10416666666666667</v>
      </c>
      <c r="P24" s="35">
        <f>IF('Órdenes según Instancia'!T24=0,"-",IF('Órdenes según Instancia'!AD24=0,"-",('Órdenes según Instancia'!T24/'Órdenes según Instancia'!AD24)))</f>
        <v>2.0833333333333332E-2</v>
      </c>
      <c r="Q24" s="35" t="str">
        <f>IF('Órdenes según Instancia'!Y24=0,"-",IF('Órdenes según Instancia'!AD24=0,"-",('Órdenes según Instancia'!Y24/'Órdenes según Instancia'!AD24)))</f>
        <v>-</v>
      </c>
      <c r="R24" s="35">
        <f>IF('Órdenes según Instancia'!F24=0,"-",IF('Órdenes según Instancia'!AE24=0,"-",('Órdenes según Instancia'!F24/'Órdenes según Instancia'!AE24)))</f>
        <v>1</v>
      </c>
      <c r="S24" s="35" t="str">
        <f>IF('Órdenes según Instancia'!K24=0,"-",IF('Órdenes según Instancia'!AE24=0,"-",('Órdenes según Instancia'!K24/'Órdenes según Instancia'!AE24)))</f>
        <v>-</v>
      </c>
      <c r="T24" s="35" t="str">
        <f>IF('Órdenes según Instancia'!P24=0,"-",IF('Órdenes según Instancia'!AE24=0,"-",('Órdenes según Instancia'!P24/'Órdenes según Instancia'!AE24)))</f>
        <v>-</v>
      </c>
      <c r="U24" s="35" t="str">
        <f>IF('Órdenes según Instancia'!U24=0,"-",IF('Órdenes según Instancia'!AE24=0,"-",('Órdenes según Instancia'!U24/('Órdenes según Instancia'!AE24))))</f>
        <v>-</v>
      </c>
      <c r="V24" s="35" t="str">
        <f>IF('Órdenes según Instancia'!Z24=0,"-",IF('Órdenes según Instancia'!AE24=0,"-",('Órdenes según Instancia'!Z24/'Órdenes según Instancia'!AE24)))</f>
        <v>-</v>
      </c>
    </row>
    <row r="25" spans="2:22" ht="20.100000000000001" customHeight="1" thickBot="1" x14ac:dyDescent="0.25">
      <c r="B25" s="4" t="s">
        <v>208</v>
      </c>
      <c r="C25" s="35">
        <f>IF('Órdenes según Instancia'!C25=0,"-",IF('Órdenes según Instancia'!AB25=0,"-",('Órdenes según Instancia'!C25/'Órdenes según Instancia'!AB25)))</f>
        <v>0.92890262751159192</v>
      </c>
      <c r="D25" s="35" t="str">
        <f>IF('Órdenes según Instancia'!H25=0,"-",IF('Órdenes según Instancia'!AB25=0,"-",('Órdenes según Instancia'!H25/'Órdenes según Instancia'!AB25)))</f>
        <v>-</v>
      </c>
      <c r="E25" s="35">
        <f>IF('Órdenes según Instancia'!M25=0,"-",IF('Órdenes según Instancia'!AB25=0,"-",('Órdenes según Instancia'!M25/'Órdenes según Instancia'!AB25)))</f>
        <v>4.6367851622874809E-2</v>
      </c>
      <c r="F25" s="35">
        <f>IF('Órdenes según Instancia'!R25=0,"-",IF('Órdenes según Instancia'!AB25=0,"-",('Órdenes según Instancia'!R25/'Órdenes según Instancia'!AB25)))</f>
        <v>2.472952086553323E-2</v>
      </c>
      <c r="G25" s="35" t="str">
        <f>IF('Órdenes según Instancia'!W25=0,"-",IF('Órdenes según Instancia'!AB25=0,"-",('Órdenes según Instancia'!W25/'Órdenes según Instancia'!AB25)))</f>
        <v>-</v>
      </c>
      <c r="H25" s="35" t="str">
        <f>IF('Órdenes según Instancia'!D25=0,"-",IF('Órdenes según Instancia'!AC25=0,"-",('Órdenes según Instancia'!D25/'Órdenes según Instancia'!AC25)))</f>
        <v>-</v>
      </c>
      <c r="I25" s="35" t="str">
        <f>IF('Órdenes según Instancia'!I25=0,"-",IF('Órdenes según Instancia'!AC25=0,"-",('Órdenes según Instancia'!I25/'Órdenes según Instancia'!AC25)))</f>
        <v>-</v>
      </c>
      <c r="J25" s="35" t="str">
        <f>IF('Órdenes según Instancia'!N25=0,"-",IF('Órdenes según Instancia'!AC25=0,"-",('Órdenes según Instancia'!N25/'Órdenes según Instancia'!AC25)))</f>
        <v>-</v>
      </c>
      <c r="K25" s="35" t="str">
        <f>IF('Órdenes según Instancia'!S25=0,"-",IF('Órdenes según Instancia'!AC25=0,"-",('Órdenes según Instancia'!S25/'Órdenes según Instancia'!AC25)))</f>
        <v>-</v>
      </c>
      <c r="L25" s="35" t="str">
        <f>IF('Órdenes según Instancia'!X25=0,"-",IF('Órdenes según Instancia'!AC25=0,"-",('Órdenes según Instancia'!X25/'Órdenes según Instancia'!AC25)))</f>
        <v>-</v>
      </c>
      <c r="M25" s="35">
        <f>IF('Órdenes según Instancia'!E25=0,"-",IF('Órdenes según Instancia'!AD25=0,"-",('Órdenes según Instancia'!E25/'Órdenes según Instancia'!AD25)))</f>
        <v>0.91833030852994557</v>
      </c>
      <c r="N25" s="35" t="str">
        <f>IF('Órdenes según Instancia'!J25=0,"-",IF('Órdenes según Instancia'!AD25=0,"-",('Órdenes según Instancia'!J25/'Órdenes según Instancia'!AD25)))</f>
        <v>-</v>
      </c>
      <c r="O25" s="35">
        <f>IF('Órdenes según Instancia'!O25=0,"-",IF('Órdenes según Instancia'!AD25=0,"-",('Órdenes según Instancia'!O25/'Órdenes según Instancia'!AD25)))</f>
        <v>5.2631578947368418E-2</v>
      </c>
      <c r="P25" s="35">
        <f>IF('Órdenes según Instancia'!T25=0,"-",IF('Órdenes según Instancia'!AD25=0,"-",('Órdenes según Instancia'!T25/'Órdenes según Instancia'!AD25)))</f>
        <v>2.9038112522686024E-2</v>
      </c>
      <c r="Q25" s="35" t="str">
        <f>IF('Órdenes según Instancia'!Y25=0,"-",IF('Órdenes según Instancia'!AD25=0,"-",('Órdenes según Instancia'!Y25/'Órdenes según Instancia'!AD25)))</f>
        <v>-</v>
      </c>
      <c r="R25" s="35">
        <f>IF('Órdenes según Instancia'!F25=0,"-",IF('Órdenes según Instancia'!AE25=0,"-",('Órdenes según Instancia'!F25/'Órdenes según Instancia'!AE25)))</f>
        <v>0.98958333333333337</v>
      </c>
      <c r="S25" s="35" t="str">
        <f>IF('Órdenes según Instancia'!K25=0,"-",IF('Órdenes según Instancia'!AE25=0,"-",('Órdenes según Instancia'!K25/'Órdenes según Instancia'!AE25)))</f>
        <v>-</v>
      </c>
      <c r="T25" s="35">
        <f>IF('Órdenes según Instancia'!P25=0,"-",IF('Órdenes según Instancia'!AE25=0,"-",('Órdenes según Instancia'!P25/'Órdenes según Instancia'!AE25)))</f>
        <v>1.0416666666666666E-2</v>
      </c>
      <c r="U25" s="35" t="str">
        <f>IF('Órdenes según Instancia'!U25=0,"-",IF('Órdenes según Instancia'!AE25=0,"-",('Órdenes según Instancia'!U25/('Órdenes según Instancia'!AE25))))</f>
        <v>-</v>
      </c>
      <c r="V25" s="35" t="str">
        <f>IF('Órdenes según Instancia'!Z25=0,"-",IF('Órdenes según Instancia'!AE25=0,"-",('Órdenes según Instancia'!Z25/'Órdenes según Instancia'!AE25)))</f>
        <v>-</v>
      </c>
    </row>
    <row r="26" spans="2:22" ht="20.100000000000001" customHeight="1" thickBot="1" x14ac:dyDescent="0.25">
      <c r="B26" s="4" t="s">
        <v>209</v>
      </c>
      <c r="C26" s="35">
        <f>IF('Órdenes según Instancia'!C26=0,"-",IF('Órdenes según Instancia'!AB26=0,"-",('Órdenes según Instancia'!C26/'Órdenes según Instancia'!AB26)))</f>
        <v>0.97659906396255847</v>
      </c>
      <c r="D26" s="35" t="str">
        <f>IF('Órdenes según Instancia'!H26=0,"-",IF('Órdenes según Instancia'!AB26=0,"-",('Órdenes según Instancia'!H26/'Órdenes según Instancia'!AB26)))</f>
        <v>-</v>
      </c>
      <c r="E26" s="35">
        <f>IF('Órdenes según Instancia'!M26=0,"-",IF('Órdenes según Instancia'!AB26=0,"-",('Órdenes según Instancia'!M26/'Órdenes según Instancia'!AB26)))</f>
        <v>2.0280811232449299E-2</v>
      </c>
      <c r="F26" s="35">
        <f>IF('Órdenes según Instancia'!R26=0,"-",IF('Órdenes según Instancia'!AB26=0,"-",('Órdenes según Instancia'!R26/'Órdenes según Instancia'!AB26)))</f>
        <v>3.1201248049921998E-3</v>
      </c>
      <c r="G26" s="35" t="str">
        <f>IF('Órdenes según Instancia'!W26=0,"-",IF('Órdenes según Instancia'!AB26=0,"-",('Órdenes según Instancia'!W26/'Órdenes según Instancia'!AB26)))</f>
        <v>-</v>
      </c>
      <c r="H26" s="35">
        <f>IF('Órdenes según Instancia'!D26=0,"-",IF('Órdenes según Instancia'!AC26=0,"-",('Órdenes según Instancia'!D26/'Órdenes según Instancia'!AC26)))</f>
        <v>1</v>
      </c>
      <c r="I26" s="35" t="str">
        <f>IF('Órdenes según Instancia'!I26=0,"-",IF('Órdenes según Instancia'!AC26=0,"-",('Órdenes según Instancia'!I26/'Órdenes según Instancia'!AC26)))</f>
        <v>-</v>
      </c>
      <c r="J26" s="35" t="str">
        <f>IF('Órdenes según Instancia'!N26=0,"-",IF('Órdenes según Instancia'!AC26=0,"-",('Órdenes según Instancia'!N26/'Órdenes según Instancia'!AC26)))</f>
        <v>-</v>
      </c>
      <c r="K26" s="35" t="str">
        <f>IF('Órdenes según Instancia'!S26=0,"-",IF('Órdenes según Instancia'!AC26=0,"-",('Órdenes según Instancia'!S26/'Órdenes según Instancia'!AC26)))</f>
        <v>-</v>
      </c>
      <c r="L26" s="35" t="str">
        <f>IF('Órdenes según Instancia'!X26=0,"-",IF('Órdenes según Instancia'!AC26=0,"-",('Órdenes según Instancia'!X26/'Órdenes según Instancia'!AC26)))</f>
        <v>-</v>
      </c>
      <c r="M26" s="35">
        <f>IF('Órdenes según Instancia'!E26=0,"-",IF('Órdenes según Instancia'!AD26=0,"-",('Órdenes según Instancia'!E26/'Órdenes según Instancia'!AD26)))</f>
        <v>0.96932515337423308</v>
      </c>
      <c r="N26" s="35" t="str">
        <f>IF('Órdenes según Instancia'!J26=0,"-",IF('Órdenes según Instancia'!AD26=0,"-",('Órdenes según Instancia'!J26/'Órdenes según Instancia'!AD26)))</f>
        <v>-</v>
      </c>
      <c r="O26" s="35">
        <f>IF('Órdenes según Instancia'!O26=0,"-",IF('Órdenes según Instancia'!AD26=0,"-",('Órdenes según Instancia'!O26/'Órdenes según Instancia'!AD26)))</f>
        <v>2.6584867075664622E-2</v>
      </c>
      <c r="P26" s="35">
        <f>IF('Órdenes según Instancia'!T26=0,"-",IF('Órdenes según Instancia'!AD26=0,"-",('Órdenes según Instancia'!T26/'Órdenes según Instancia'!AD26)))</f>
        <v>4.0899795501022499E-3</v>
      </c>
      <c r="Q26" s="35" t="str">
        <f>IF('Órdenes según Instancia'!Y26=0,"-",IF('Órdenes según Instancia'!AD26=0,"-",('Órdenes según Instancia'!Y26/'Órdenes según Instancia'!AD26)))</f>
        <v>-</v>
      </c>
      <c r="R26" s="35">
        <f>IF('Órdenes según Instancia'!F26=0,"-",IF('Órdenes según Instancia'!AE26=0,"-",('Órdenes según Instancia'!F26/'Órdenes según Instancia'!AE26)))</f>
        <v>1</v>
      </c>
      <c r="S26" s="35" t="str">
        <f>IF('Órdenes según Instancia'!K26=0,"-",IF('Órdenes según Instancia'!AE26=0,"-",('Órdenes según Instancia'!K26/'Órdenes según Instancia'!AE26)))</f>
        <v>-</v>
      </c>
      <c r="T26" s="35" t="str">
        <f>IF('Órdenes según Instancia'!P26=0,"-",IF('Órdenes según Instancia'!AE26=0,"-",('Órdenes según Instancia'!P26/'Órdenes según Instancia'!AE26)))</f>
        <v>-</v>
      </c>
      <c r="U26" s="35" t="str">
        <f>IF('Órdenes según Instancia'!U26=0,"-",IF('Órdenes según Instancia'!AE26=0,"-",('Órdenes según Instancia'!U26/('Órdenes según Instancia'!AE26))))</f>
        <v>-</v>
      </c>
      <c r="V26" s="35" t="str">
        <f>IF('Órdenes según Instancia'!Z26=0,"-",IF('Órdenes según Instancia'!AE26=0,"-",('Órdenes según Instancia'!Z26/'Órdenes según Instancia'!AE26)))</f>
        <v>-</v>
      </c>
    </row>
    <row r="27" spans="2:22" ht="20.100000000000001" customHeight="1" thickBot="1" x14ac:dyDescent="0.25">
      <c r="B27" s="4" t="s">
        <v>210</v>
      </c>
      <c r="C27" s="35">
        <f>IF('Órdenes según Instancia'!C27=0,"-",IF('Órdenes según Instancia'!AB27=0,"-",('Órdenes según Instancia'!C27/'Órdenes según Instancia'!AB27)))</f>
        <v>0.96209587513935335</v>
      </c>
      <c r="D27" s="35" t="str">
        <f>IF('Órdenes según Instancia'!H27=0,"-",IF('Órdenes según Instancia'!AB27=0,"-",('Órdenes según Instancia'!H27/'Órdenes según Instancia'!AB27)))</f>
        <v>-</v>
      </c>
      <c r="E27" s="35">
        <f>IF('Órdenes según Instancia'!M27=0,"-",IF('Órdenes según Instancia'!AB27=0,"-",('Órdenes según Instancia'!M27/'Órdenes según Instancia'!AB27)))</f>
        <v>3.5674470457079152E-2</v>
      </c>
      <c r="F27" s="35">
        <f>IF('Órdenes según Instancia'!R27=0,"-",IF('Órdenes según Instancia'!AB27=0,"-",('Órdenes según Instancia'!R27/'Órdenes según Instancia'!AB27)))</f>
        <v>2.229654403567447E-3</v>
      </c>
      <c r="G27" s="35" t="str">
        <f>IF('Órdenes según Instancia'!W27=0,"-",IF('Órdenes según Instancia'!AB27=0,"-",('Órdenes según Instancia'!W27/'Órdenes según Instancia'!AB27)))</f>
        <v>-</v>
      </c>
      <c r="H27" s="35" t="str">
        <f>IF('Órdenes según Instancia'!D27=0,"-",IF('Órdenes según Instancia'!AC27=0,"-",('Órdenes según Instancia'!D27/'Órdenes según Instancia'!AC27)))</f>
        <v>-</v>
      </c>
      <c r="I27" s="35" t="str">
        <f>IF('Órdenes según Instancia'!I27=0,"-",IF('Órdenes según Instancia'!AC27=0,"-",('Órdenes según Instancia'!I27/'Órdenes según Instancia'!AC27)))</f>
        <v>-</v>
      </c>
      <c r="J27" s="35" t="str">
        <f>IF('Órdenes según Instancia'!N27=0,"-",IF('Órdenes según Instancia'!AC27=0,"-",('Órdenes según Instancia'!N27/'Órdenes según Instancia'!AC27)))</f>
        <v>-</v>
      </c>
      <c r="K27" s="35" t="str">
        <f>IF('Órdenes según Instancia'!S27=0,"-",IF('Órdenes según Instancia'!AC27=0,"-",('Órdenes según Instancia'!S27/'Órdenes según Instancia'!AC27)))</f>
        <v>-</v>
      </c>
      <c r="L27" s="35" t="str">
        <f>IF('Órdenes según Instancia'!X27=0,"-",IF('Órdenes según Instancia'!AC27=0,"-",('Órdenes según Instancia'!X27/'Órdenes según Instancia'!AC27)))</f>
        <v>-</v>
      </c>
      <c r="M27" s="35">
        <f>IF('Órdenes según Instancia'!E27=0,"-",IF('Órdenes según Instancia'!AD27=0,"-",('Órdenes según Instancia'!E27/'Órdenes según Instancia'!AD27)))</f>
        <v>0.95568685376661744</v>
      </c>
      <c r="N27" s="35" t="str">
        <f>IF('Órdenes según Instancia'!J27=0,"-",IF('Órdenes según Instancia'!AD27=0,"-",('Órdenes según Instancia'!J27/'Órdenes según Instancia'!AD27)))</f>
        <v>-</v>
      </c>
      <c r="O27" s="35">
        <f>IF('Órdenes según Instancia'!O27=0,"-",IF('Órdenes según Instancia'!AD27=0,"-",('Órdenes según Instancia'!O27/'Órdenes según Instancia'!AD27)))</f>
        <v>4.2836041358936483E-2</v>
      </c>
      <c r="P27" s="35">
        <f>IF('Órdenes según Instancia'!T27=0,"-",IF('Órdenes según Instancia'!AD27=0,"-",('Órdenes según Instancia'!T27/'Órdenes según Instancia'!AD27)))</f>
        <v>1.4771048744460858E-3</v>
      </c>
      <c r="Q27" s="35" t="str">
        <f>IF('Órdenes según Instancia'!Y27=0,"-",IF('Órdenes según Instancia'!AD27=0,"-",('Órdenes según Instancia'!Y27/'Órdenes según Instancia'!AD27)))</f>
        <v>-</v>
      </c>
      <c r="R27" s="35">
        <f>IF('Órdenes según Instancia'!F27=0,"-",IF('Órdenes según Instancia'!AE27=0,"-",('Órdenes según Instancia'!F27/'Órdenes según Instancia'!AE27)))</f>
        <v>0.98181818181818181</v>
      </c>
      <c r="S27" s="35" t="str">
        <f>IF('Órdenes según Instancia'!K27=0,"-",IF('Órdenes según Instancia'!AE27=0,"-",('Órdenes según Instancia'!K27/'Órdenes según Instancia'!AE27)))</f>
        <v>-</v>
      </c>
      <c r="T27" s="35">
        <f>IF('Órdenes según Instancia'!P27=0,"-",IF('Órdenes según Instancia'!AE27=0,"-",('Órdenes según Instancia'!P27/'Órdenes según Instancia'!AE27)))</f>
        <v>1.3636363636363636E-2</v>
      </c>
      <c r="U27" s="35">
        <f>IF('Órdenes según Instancia'!U27=0,"-",IF('Órdenes según Instancia'!AE27=0,"-",('Órdenes según Instancia'!U27/('Órdenes según Instancia'!AE27))))</f>
        <v>4.5454545454545452E-3</v>
      </c>
      <c r="V27" s="35" t="str">
        <f>IF('Órdenes según Instancia'!Z27=0,"-",IF('Órdenes según Instancia'!AE27=0,"-",('Órdenes según Instancia'!Z27/'Órdenes según Instancia'!AE27)))</f>
        <v>-</v>
      </c>
    </row>
    <row r="28" spans="2:22" ht="20.100000000000001" customHeight="1" thickBot="1" x14ac:dyDescent="0.25">
      <c r="B28" s="4" t="s">
        <v>211</v>
      </c>
      <c r="C28" s="35">
        <f>IF('Órdenes según Instancia'!C28=0,"-",IF('Órdenes según Instancia'!AB28=0,"-",('Órdenes según Instancia'!C28/'Órdenes según Instancia'!AB28)))</f>
        <v>0.65392156862745099</v>
      </c>
      <c r="D28" s="35">
        <f>IF('Órdenes según Instancia'!H28=0,"-",IF('Órdenes según Instancia'!AB28=0,"-",('Órdenes según Instancia'!H28/'Órdenes según Instancia'!AB28)))</f>
        <v>1.9607843137254902E-3</v>
      </c>
      <c r="E28" s="35">
        <f>IF('Órdenes según Instancia'!M28=0,"-",IF('Órdenes según Instancia'!AB28=0,"-",('Órdenes según Instancia'!M28/'Órdenes según Instancia'!AB28)))</f>
        <v>0.20882352941176471</v>
      </c>
      <c r="F28" s="35">
        <f>IF('Órdenes según Instancia'!R28=0,"-",IF('Órdenes según Instancia'!AB28=0,"-",('Órdenes según Instancia'!R28/'Órdenes según Instancia'!AB28)))</f>
        <v>0.13529411764705881</v>
      </c>
      <c r="G28" s="35" t="str">
        <f>IF('Órdenes según Instancia'!W28=0,"-",IF('Órdenes según Instancia'!AB28=0,"-",('Órdenes según Instancia'!W28/'Órdenes según Instancia'!AB28)))</f>
        <v>-</v>
      </c>
      <c r="H28" s="35">
        <f>IF('Órdenes según Instancia'!D28=0,"-",IF('Órdenes según Instancia'!AC28=0,"-",('Órdenes según Instancia'!D28/'Órdenes según Instancia'!AC28)))</f>
        <v>1</v>
      </c>
      <c r="I28" s="35" t="str">
        <f>IF('Órdenes según Instancia'!I28=0,"-",IF('Órdenes según Instancia'!AC28=0,"-",('Órdenes según Instancia'!I28/'Órdenes según Instancia'!AC28)))</f>
        <v>-</v>
      </c>
      <c r="J28" s="35" t="str">
        <f>IF('Órdenes según Instancia'!N28=0,"-",IF('Órdenes según Instancia'!AC28=0,"-",('Órdenes según Instancia'!N28/'Órdenes según Instancia'!AC28)))</f>
        <v>-</v>
      </c>
      <c r="K28" s="35" t="str">
        <f>IF('Órdenes según Instancia'!S28=0,"-",IF('Órdenes según Instancia'!AC28=0,"-",('Órdenes según Instancia'!S28/'Órdenes según Instancia'!AC28)))</f>
        <v>-</v>
      </c>
      <c r="L28" s="35" t="str">
        <f>IF('Órdenes según Instancia'!X28=0,"-",IF('Órdenes según Instancia'!AC28=0,"-",('Órdenes según Instancia'!X28/'Órdenes según Instancia'!AC28)))</f>
        <v>-</v>
      </c>
      <c r="M28" s="35">
        <f>IF('Órdenes según Instancia'!E28=0,"-",IF('Órdenes según Instancia'!AD28=0,"-",('Órdenes según Instancia'!E28/'Órdenes según Instancia'!AD28)))</f>
        <v>0.61648351648351651</v>
      </c>
      <c r="N28" s="35">
        <f>IF('Órdenes según Instancia'!J28=0,"-",IF('Órdenes según Instancia'!AD28=0,"-",('Órdenes según Instancia'!J28/'Órdenes según Instancia'!AD28)))</f>
        <v>1.0989010989010989E-3</v>
      </c>
      <c r="O28" s="35">
        <f>IF('Órdenes según Instancia'!O28=0,"-",IF('Órdenes según Instancia'!AD28=0,"-",('Órdenes según Instancia'!O28/'Órdenes según Instancia'!AD28)))</f>
        <v>0.23076923076923078</v>
      </c>
      <c r="P28" s="35">
        <f>IF('Órdenes según Instancia'!T28=0,"-",IF('Órdenes según Instancia'!AD28=0,"-",('Órdenes según Instancia'!T28/'Órdenes según Instancia'!AD28)))</f>
        <v>0.15164835164835164</v>
      </c>
      <c r="Q28" s="35" t="str">
        <f>IF('Órdenes según Instancia'!Y28=0,"-",IF('Órdenes según Instancia'!AD28=0,"-",('Órdenes según Instancia'!Y28/'Órdenes según Instancia'!AD28)))</f>
        <v>-</v>
      </c>
      <c r="R28" s="35">
        <f>IF('Órdenes según Instancia'!F28=0,"-",IF('Órdenes según Instancia'!AE28=0,"-",('Órdenes según Instancia'!F28/'Órdenes según Instancia'!AE28)))</f>
        <v>0.95238095238095233</v>
      </c>
      <c r="S28" s="35">
        <f>IF('Órdenes según Instancia'!K28=0,"-",IF('Órdenes según Instancia'!AE28=0,"-",('Órdenes según Instancia'!K28/'Órdenes según Instancia'!AE28)))</f>
        <v>1.1904761904761904E-2</v>
      </c>
      <c r="T28" s="35">
        <f>IF('Órdenes según Instancia'!P28=0,"-",IF('Órdenes según Instancia'!AE28=0,"-",('Órdenes según Instancia'!P28/'Órdenes según Instancia'!AE28)))</f>
        <v>3.5714285714285712E-2</v>
      </c>
      <c r="U28" s="35" t="str">
        <f>IF('Órdenes según Instancia'!U28=0,"-",IF('Órdenes según Instancia'!AE28=0,"-",('Órdenes según Instancia'!U28/('Órdenes según Instancia'!AE28))))</f>
        <v>-</v>
      </c>
      <c r="V28" s="35" t="str">
        <f>IF('Órdenes según Instancia'!Z28=0,"-",IF('Órdenes según Instancia'!AE28=0,"-",('Órdenes según Instancia'!Z28/'Órdenes según Instancia'!AE28)))</f>
        <v>-</v>
      </c>
    </row>
    <row r="29" spans="2:22" ht="20.100000000000001" customHeight="1" thickBot="1" x14ac:dyDescent="0.25">
      <c r="B29" s="4" t="s">
        <v>212</v>
      </c>
      <c r="C29" s="35">
        <f>IF('Órdenes según Instancia'!C29=0,"-",IF('Órdenes según Instancia'!AB29=0,"-",('Órdenes según Instancia'!C29/'Órdenes según Instancia'!AB29)))</f>
        <v>0.97663551401869164</v>
      </c>
      <c r="D29" s="35">
        <f>IF('Órdenes según Instancia'!H29=0,"-",IF('Órdenes según Instancia'!AB29=0,"-",('Órdenes según Instancia'!H29/'Órdenes según Instancia'!AB29)))</f>
        <v>1.1682242990654205E-3</v>
      </c>
      <c r="E29" s="35">
        <f>IF('Órdenes según Instancia'!M29=0,"-",IF('Órdenes según Instancia'!AB29=0,"-",('Órdenes según Instancia'!M29/'Órdenes según Instancia'!AB29)))</f>
        <v>2.219626168224299E-2</v>
      </c>
      <c r="F29" s="35" t="str">
        <f>IF('Órdenes según Instancia'!R29=0,"-",IF('Órdenes según Instancia'!AB29=0,"-",('Órdenes según Instancia'!R29/'Órdenes según Instancia'!AB29)))</f>
        <v>-</v>
      </c>
      <c r="G29" s="35" t="str">
        <f>IF('Órdenes según Instancia'!W29=0,"-",IF('Órdenes según Instancia'!AB29=0,"-",('Órdenes según Instancia'!W29/'Órdenes según Instancia'!AB29)))</f>
        <v>-</v>
      </c>
      <c r="H29" s="35" t="str">
        <f>IF('Órdenes según Instancia'!D29=0,"-",IF('Órdenes según Instancia'!AC29=0,"-",('Órdenes según Instancia'!D29/'Órdenes según Instancia'!AC29)))</f>
        <v>-</v>
      </c>
      <c r="I29" s="35" t="str">
        <f>IF('Órdenes según Instancia'!I29=0,"-",IF('Órdenes según Instancia'!AC29=0,"-",('Órdenes según Instancia'!I29/'Órdenes según Instancia'!AC29)))</f>
        <v>-</v>
      </c>
      <c r="J29" s="35" t="str">
        <f>IF('Órdenes según Instancia'!N29=0,"-",IF('Órdenes según Instancia'!AC29=0,"-",('Órdenes según Instancia'!N29/'Órdenes según Instancia'!AC29)))</f>
        <v>-</v>
      </c>
      <c r="K29" s="35" t="str">
        <f>IF('Órdenes según Instancia'!S29=0,"-",IF('Órdenes según Instancia'!AC29=0,"-",('Órdenes según Instancia'!S29/'Órdenes según Instancia'!AC29)))</f>
        <v>-</v>
      </c>
      <c r="L29" s="35" t="str">
        <f>IF('Órdenes según Instancia'!X29=0,"-",IF('Órdenes según Instancia'!AC29=0,"-",('Órdenes según Instancia'!X29/'Órdenes según Instancia'!AC29)))</f>
        <v>-</v>
      </c>
      <c r="M29" s="35">
        <f>IF('Órdenes según Instancia'!E29=0,"-",IF('Órdenes según Instancia'!AD29=0,"-",('Órdenes según Instancia'!E29/'Órdenes según Instancia'!AD29)))</f>
        <v>0.96282527881040891</v>
      </c>
      <c r="N29" s="35">
        <f>IF('Órdenes según Instancia'!J29=0,"-",IF('Órdenes según Instancia'!AD29=0,"-",('Órdenes según Instancia'!J29/'Órdenes según Instancia'!AD29)))</f>
        <v>1.8587360594795538E-3</v>
      </c>
      <c r="O29" s="35">
        <f>IF('Órdenes según Instancia'!O29=0,"-",IF('Órdenes según Instancia'!AD29=0,"-",('Órdenes según Instancia'!O29/'Órdenes según Instancia'!AD29)))</f>
        <v>3.5315985130111527E-2</v>
      </c>
      <c r="P29" s="35" t="str">
        <f>IF('Órdenes según Instancia'!T29=0,"-",IF('Órdenes según Instancia'!AD29=0,"-",('Órdenes según Instancia'!T29/'Órdenes según Instancia'!AD29)))</f>
        <v>-</v>
      </c>
      <c r="Q29" s="35" t="str">
        <f>IF('Órdenes según Instancia'!Y29=0,"-",IF('Órdenes según Instancia'!AD29=0,"-",('Órdenes según Instancia'!Y29/'Órdenes según Instancia'!AD29)))</f>
        <v>-</v>
      </c>
      <c r="R29" s="35">
        <f>IF('Órdenes según Instancia'!F29=0,"-",IF('Órdenes según Instancia'!AE29=0,"-",('Órdenes según Instancia'!F29/'Órdenes según Instancia'!AE29)))</f>
        <v>1</v>
      </c>
      <c r="S29" s="35" t="str">
        <f>IF('Órdenes según Instancia'!K29=0,"-",IF('Órdenes según Instancia'!AE29=0,"-",('Órdenes según Instancia'!K29/'Órdenes según Instancia'!AE29)))</f>
        <v>-</v>
      </c>
      <c r="T29" s="35" t="str">
        <f>IF('Órdenes según Instancia'!P29=0,"-",IF('Órdenes según Instancia'!AE29=0,"-",('Órdenes según Instancia'!P29/'Órdenes según Instancia'!AE29)))</f>
        <v>-</v>
      </c>
      <c r="U29" s="35" t="str">
        <f>IF('Órdenes según Instancia'!U29=0,"-",IF('Órdenes según Instancia'!AE29=0,"-",('Órdenes según Instancia'!U29/('Órdenes según Instancia'!AE29))))</f>
        <v>-</v>
      </c>
      <c r="V29" s="35" t="str">
        <f>IF('Órdenes según Instancia'!Z29=0,"-",IF('Órdenes según Instancia'!AE29=0,"-",('Órdenes según Instancia'!Z29/'Órdenes según Instancia'!AE29)))</f>
        <v>-</v>
      </c>
    </row>
    <row r="30" spans="2:22" ht="20.100000000000001" customHeight="1" thickBot="1" x14ac:dyDescent="0.25">
      <c r="B30" s="5" t="s">
        <v>213</v>
      </c>
      <c r="C30" s="35">
        <f>IF('Órdenes según Instancia'!C30=0,"-",IF('Órdenes según Instancia'!AB30=0,"-",('Órdenes según Instancia'!C30/'Órdenes según Instancia'!AB30)))</f>
        <v>0.96703296703296704</v>
      </c>
      <c r="D30" s="35" t="str">
        <f>IF('Órdenes según Instancia'!H30=0,"-",IF('Órdenes según Instancia'!AB30=0,"-",('Órdenes según Instancia'!H30/'Órdenes según Instancia'!AB30)))</f>
        <v>-</v>
      </c>
      <c r="E30" s="35">
        <f>IF('Órdenes según Instancia'!M30=0,"-",IF('Órdenes según Instancia'!AB30=0,"-",('Órdenes según Instancia'!M30/'Órdenes según Instancia'!AB30)))</f>
        <v>2.7472527472527472E-2</v>
      </c>
      <c r="F30" s="35">
        <f>IF('Órdenes según Instancia'!R30=0,"-",IF('Órdenes según Instancia'!AB30=0,"-",('Órdenes según Instancia'!R30/'Órdenes según Instancia'!AB30)))</f>
        <v>5.4945054945054949E-3</v>
      </c>
      <c r="G30" s="35" t="str">
        <f>IF('Órdenes según Instancia'!W30=0,"-",IF('Órdenes según Instancia'!AB30=0,"-",('Órdenes según Instancia'!W30/'Órdenes según Instancia'!AB30)))</f>
        <v>-</v>
      </c>
      <c r="H30" s="35" t="str">
        <f>IF('Órdenes según Instancia'!D30=0,"-",IF('Órdenes según Instancia'!AC30=0,"-",('Órdenes según Instancia'!D30/'Órdenes según Instancia'!AC30)))</f>
        <v>-</v>
      </c>
      <c r="I30" s="35" t="str">
        <f>IF('Órdenes según Instancia'!I30=0,"-",IF('Órdenes según Instancia'!AC30=0,"-",('Órdenes según Instancia'!I30/'Órdenes según Instancia'!AC30)))</f>
        <v>-</v>
      </c>
      <c r="J30" s="35" t="str">
        <f>IF('Órdenes según Instancia'!N30=0,"-",IF('Órdenes según Instancia'!AC30=0,"-",('Órdenes según Instancia'!N30/'Órdenes según Instancia'!AC30)))</f>
        <v>-</v>
      </c>
      <c r="K30" s="35" t="str">
        <f>IF('Órdenes según Instancia'!S30=0,"-",IF('Órdenes según Instancia'!AC30=0,"-",('Órdenes según Instancia'!S30/'Órdenes según Instancia'!AC30)))</f>
        <v>-</v>
      </c>
      <c r="L30" s="35" t="str">
        <f>IF('Órdenes según Instancia'!X30=0,"-",IF('Órdenes según Instancia'!AC30=0,"-",('Órdenes según Instancia'!X30/'Órdenes según Instancia'!AC30)))</f>
        <v>-</v>
      </c>
      <c r="M30" s="35">
        <f>IF('Órdenes según Instancia'!E30=0,"-",IF('Órdenes según Instancia'!AD30=0,"-",('Órdenes según Instancia'!E30/'Órdenes según Instancia'!AD30)))</f>
        <v>0.96581196581196582</v>
      </c>
      <c r="N30" s="35" t="str">
        <f>IF('Órdenes según Instancia'!J30=0,"-",IF('Órdenes según Instancia'!AD30=0,"-",('Órdenes según Instancia'!J30/'Órdenes según Instancia'!AD30)))</f>
        <v>-</v>
      </c>
      <c r="O30" s="35">
        <f>IF('Órdenes según Instancia'!O30=0,"-",IF('Órdenes según Instancia'!AD30=0,"-",('Órdenes según Instancia'!O30/'Órdenes según Instancia'!AD30)))</f>
        <v>2.564102564102564E-2</v>
      </c>
      <c r="P30" s="35">
        <f>IF('Órdenes según Instancia'!T30=0,"-",IF('Órdenes según Instancia'!AD30=0,"-",('Órdenes según Instancia'!T30/'Órdenes según Instancia'!AD30)))</f>
        <v>8.5470085470085479E-3</v>
      </c>
      <c r="Q30" s="35" t="str">
        <f>IF('Órdenes según Instancia'!Y30=0,"-",IF('Órdenes según Instancia'!AD30=0,"-",('Órdenes según Instancia'!Y30/'Órdenes según Instancia'!AD30)))</f>
        <v>-</v>
      </c>
      <c r="R30" s="35">
        <f>IF('Órdenes según Instancia'!F30=0,"-",IF('Órdenes según Instancia'!AE30=0,"-",('Órdenes según Instancia'!F30/'Órdenes según Instancia'!AE30)))</f>
        <v>0.96923076923076923</v>
      </c>
      <c r="S30" s="35" t="str">
        <f>IF('Órdenes según Instancia'!K30=0,"-",IF('Órdenes según Instancia'!AE30=0,"-",('Órdenes según Instancia'!K30/'Órdenes según Instancia'!AE30)))</f>
        <v>-</v>
      </c>
      <c r="T30" s="35">
        <f>IF('Órdenes según Instancia'!P30=0,"-",IF('Órdenes según Instancia'!AE30=0,"-",('Órdenes según Instancia'!P30/'Órdenes según Instancia'!AE30)))</f>
        <v>3.0769230769230771E-2</v>
      </c>
      <c r="U30" s="35" t="str">
        <f>IF('Órdenes según Instancia'!U30=0,"-",IF('Órdenes según Instancia'!AE30=0,"-",('Órdenes según Instancia'!U30/('Órdenes según Instancia'!AE30))))</f>
        <v>-</v>
      </c>
      <c r="V30" s="35" t="str">
        <f>IF('Órdenes según Instancia'!Z30=0,"-",IF('Órdenes según Instancia'!AE30=0,"-",('Órdenes según Instancia'!Z30/'Órdenes según Instancia'!AE30)))</f>
        <v>-</v>
      </c>
    </row>
    <row r="31" spans="2:22" ht="20.100000000000001" customHeight="1" thickBot="1" x14ac:dyDescent="0.25">
      <c r="B31" s="6" t="s">
        <v>214</v>
      </c>
      <c r="C31" s="35">
        <f>IF('Órdenes según Instancia'!C31=0,"-",IF('Órdenes según Instancia'!AB31=0,"-",('Órdenes según Instancia'!C31/'Órdenes según Instancia'!AB31)))</f>
        <v>0.98709677419354835</v>
      </c>
      <c r="D31" s="35" t="str">
        <f>IF('Órdenes según Instancia'!H31=0,"-",IF('Órdenes según Instancia'!AB31=0,"-",('Órdenes según Instancia'!H31/'Órdenes según Instancia'!AB31)))</f>
        <v>-</v>
      </c>
      <c r="E31" s="35">
        <f>IF('Órdenes según Instancia'!M31=0,"-",IF('Órdenes según Instancia'!AB31=0,"-",('Órdenes según Instancia'!M31/'Órdenes según Instancia'!AB31)))</f>
        <v>1.2903225806451613E-2</v>
      </c>
      <c r="F31" s="35" t="str">
        <f>IF('Órdenes según Instancia'!R31=0,"-",IF('Órdenes según Instancia'!AB31=0,"-",('Órdenes según Instancia'!R31/'Órdenes según Instancia'!AB31)))</f>
        <v>-</v>
      </c>
      <c r="G31" s="35" t="str">
        <f>IF('Órdenes según Instancia'!W31=0,"-",IF('Órdenes según Instancia'!AB31=0,"-",('Órdenes según Instancia'!W31/'Órdenes según Instancia'!AB31)))</f>
        <v>-</v>
      </c>
      <c r="H31" s="35" t="str">
        <f>IF('Órdenes según Instancia'!D31=0,"-",IF('Órdenes según Instancia'!AC31=0,"-",('Órdenes según Instancia'!D31/'Órdenes según Instancia'!AC31)))</f>
        <v>-</v>
      </c>
      <c r="I31" s="35" t="str">
        <f>IF('Órdenes según Instancia'!I31=0,"-",IF('Órdenes según Instancia'!AC31=0,"-",('Órdenes según Instancia'!I31/'Órdenes según Instancia'!AC31)))</f>
        <v>-</v>
      </c>
      <c r="J31" s="35" t="str">
        <f>IF('Órdenes según Instancia'!N31=0,"-",IF('Órdenes según Instancia'!AC31=0,"-",('Órdenes según Instancia'!N31/'Órdenes según Instancia'!AC31)))</f>
        <v>-</v>
      </c>
      <c r="K31" s="35" t="str">
        <f>IF('Órdenes según Instancia'!S31=0,"-",IF('Órdenes según Instancia'!AC31=0,"-",('Órdenes según Instancia'!S31/'Órdenes según Instancia'!AC31)))</f>
        <v>-</v>
      </c>
      <c r="L31" s="35" t="str">
        <f>IF('Órdenes según Instancia'!X31=0,"-",IF('Órdenes según Instancia'!AC31=0,"-",('Órdenes según Instancia'!X31/'Órdenes según Instancia'!AC31)))</f>
        <v>-</v>
      </c>
      <c r="M31" s="35">
        <f>IF('Órdenes según Instancia'!E31=0,"-",IF('Órdenes según Instancia'!AD31=0,"-",('Órdenes según Instancia'!E31/'Órdenes según Instancia'!AD31)))</f>
        <v>0.98305084745762716</v>
      </c>
      <c r="N31" s="35" t="str">
        <f>IF('Órdenes según Instancia'!J31=0,"-",IF('Órdenes según Instancia'!AD31=0,"-",('Órdenes según Instancia'!J31/'Órdenes según Instancia'!AD31)))</f>
        <v>-</v>
      </c>
      <c r="O31" s="35">
        <f>IF('Órdenes según Instancia'!O31=0,"-",IF('Órdenes según Instancia'!AD31=0,"-",('Órdenes según Instancia'!O31/'Órdenes según Instancia'!AD31)))</f>
        <v>1.6949152542372881E-2</v>
      </c>
      <c r="P31" s="35" t="str">
        <f>IF('Órdenes según Instancia'!T31=0,"-",IF('Órdenes según Instancia'!AD31=0,"-",('Órdenes según Instancia'!T31/'Órdenes según Instancia'!AD31)))</f>
        <v>-</v>
      </c>
      <c r="Q31" s="35" t="str">
        <f>IF('Órdenes según Instancia'!Y31=0,"-",IF('Órdenes según Instancia'!AD31=0,"-",('Órdenes según Instancia'!Y31/'Órdenes según Instancia'!AD31)))</f>
        <v>-</v>
      </c>
      <c r="R31" s="35">
        <f>IF('Órdenes según Instancia'!F31=0,"-",IF('Órdenes según Instancia'!AE31=0,"-",('Órdenes según Instancia'!F31/'Órdenes según Instancia'!AE31)))</f>
        <v>1</v>
      </c>
      <c r="S31" s="35" t="str">
        <f>IF('Órdenes según Instancia'!K31=0,"-",IF('Órdenes según Instancia'!AE31=0,"-",('Órdenes según Instancia'!K31/'Órdenes según Instancia'!AE31)))</f>
        <v>-</v>
      </c>
      <c r="T31" s="35" t="str">
        <f>IF('Órdenes según Instancia'!P31=0,"-",IF('Órdenes según Instancia'!AE31=0,"-",('Órdenes según Instancia'!P31/'Órdenes según Instancia'!AE31)))</f>
        <v>-</v>
      </c>
      <c r="U31" s="35" t="str">
        <f>IF('Órdenes según Instancia'!U31=0,"-",IF('Órdenes según Instancia'!AE31=0,"-",('Órdenes según Instancia'!U31/('Órdenes según Instancia'!AE31))))</f>
        <v>-</v>
      </c>
      <c r="V31" s="35" t="str">
        <f>IF('Órdenes según Instancia'!Z31=0,"-",IF('Órdenes según Instancia'!AE31=0,"-",('Órdenes según Instancia'!Z31/'Órdenes según Instancia'!AE31)))</f>
        <v>-</v>
      </c>
    </row>
    <row r="32" spans="2:22" ht="20.100000000000001" customHeight="1" thickBot="1" x14ac:dyDescent="0.25">
      <c r="B32" s="4" t="s">
        <v>215</v>
      </c>
      <c r="C32" s="35">
        <f>IF('Órdenes según Instancia'!C32=0,"-",IF('Órdenes según Instancia'!AB32=0,"-",('Órdenes según Instancia'!C32/'Órdenes según Instancia'!AB32)))</f>
        <v>0.97297297297297303</v>
      </c>
      <c r="D32" s="35" t="str">
        <f>IF('Órdenes según Instancia'!H32=0,"-",IF('Órdenes según Instancia'!AB32=0,"-",('Órdenes según Instancia'!H32/'Órdenes según Instancia'!AB32)))</f>
        <v>-</v>
      </c>
      <c r="E32" s="35">
        <f>IF('Órdenes según Instancia'!M32=0,"-",IF('Órdenes según Instancia'!AB32=0,"-",('Órdenes según Instancia'!M32/'Órdenes según Instancia'!AB32)))</f>
        <v>6.7567567567567571E-3</v>
      </c>
      <c r="F32" s="35">
        <f>IF('Órdenes según Instancia'!R32=0,"-",IF('Órdenes según Instancia'!AB32=0,"-",('Órdenes según Instancia'!R32/'Órdenes según Instancia'!AB32)))</f>
        <v>2.0270270270270271E-2</v>
      </c>
      <c r="G32" s="35" t="str">
        <f>IF('Órdenes según Instancia'!W32=0,"-",IF('Órdenes según Instancia'!AB32=0,"-",('Órdenes según Instancia'!W32/'Órdenes según Instancia'!AB32)))</f>
        <v>-</v>
      </c>
      <c r="H32" s="35" t="str">
        <f>IF('Órdenes según Instancia'!D32=0,"-",IF('Órdenes según Instancia'!AC32=0,"-",('Órdenes según Instancia'!D32/'Órdenes según Instancia'!AC32)))</f>
        <v>-</v>
      </c>
      <c r="I32" s="35" t="str">
        <f>IF('Órdenes según Instancia'!I32=0,"-",IF('Órdenes según Instancia'!AC32=0,"-",('Órdenes según Instancia'!I32/'Órdenes según Instancia'!AC32)))</f>
        <v>-</v>
      </c>
      <c r="J32" s="35" t="str">
        <f>IF('Órdenes según Instancia'!N32=0,"-",IF('Órdenes según Instancia'!AC32=0,"-",('Órdenes según Instancia'!N32/'Órdenes según Instancia'!AC32)))</f>
        <v>-</v>
      </c>
      <c r="K32" s="35" t="str">
        <f>IF('Órdenes según Instancia'!S32=0,"-",IF('Órdenes según Instancia'!AC32=0,"-",('Órdenes según Instancia'!S32/'Órdenes según Instancia'!AC32)))</f>
        <v>-</v>
      </c>
      <c r="L32" s="35" t="str">
        <f>IF('Órdenes según Instancia'!X32=0,"-",IF('Órdenes según Instancia'!AC32=0,"-",('Órdenes según Instancia'!X32/'Órdenes según Instancia'!AC32)))</f>
        <v>-</v>
      </c>
      <c r="M32" s="35">
        <f>IF('Órdenes según Instancia'!E32=0,"-",IF('Órdenes según Instancia'!AD32=0,"-",('Órdenes según Instancia'!E32/'Órdenes según Instancia'!AD32)))</f>
        <v>0.97142857142857142</v>
      </c>
      <c r="N32" s="35" t="str">
        <f>IF('Órdenes según Instancia'!J32=0,"-",IF('Órdenes según Instancia'!AD32=0,"-",('Órdenes según Instancia'!J32/'Órdenes según Instancia'!AD32)))</f>
        <v>-</v>
      </c>
      <c r="O32" s="35">
        <f>IF('Órdenes según Instancia'!O32=0,"-",IF('Órdenes según Instancia'!AD32=0,"-",('Órdenes según Instancia'!O32/'Órdenes según Instancia'!AD32)))</f>
        <v>7.1428571428571426E-3</v>
      </c>
      <c r="P32" s="35">
        <f>IF('Órdenes según Instancia'!T32=0,"-",IF('Órdenes según Instancia'!AD32=0,"-",('Órdenes según Instancia'!T32/'Órdenes según Instancia'!AD32)))</f>
        <v>2.1428571428571429E-2</v>
      </c>
      <c r="Q32" s="35" t="str">
        <f>IF('Órdenes según Instancia'!Y32=0,"-",IF('Órdenes según Instancia'!AD32=0,"-",('Órdenes según Instancia'!Y32/'Órdenes según Instancia'!AD32)))</f>
        <v>-</v>
      </c>
      <c r="R32" s="35">
        <f>IF('Órdenes según Instancia'!F32=0,"-",IF('Órdenes según Instancia'!AE32=0,"-",('Órdenes según Instancia'!F32/'Órdenes según Instancia'!AE32)))</f>
        <v>1</v>
      </c>
      <c r="S32" s="35" t="str">
        <f>IF('Órdenes según Instancia'!K32=0,"-",IF('Órdenes según Instancia'!AE32=0,"-",('Órdenes según Instancia'!K32/'Órdenes según Instancia'!AE32)))</f>
        <v>-</v>
      </c>
      <c r="T32" s="35" t="str">
        <f>IF('Órdenes según Instancia'!P32=0,"-",IF('Órdenes según Instancia'!AE32=0,"-",('Órdenes según Instancia'!P32/'Órdenes según Instancia'!AE32)))</f>
        <v>-</v>
      </c>
      <c r="U32" s="35" t="str">
        <f>IF('Órdenes según Instancia'!U32=0,"-",IF('Órdenes según Instancia'!AE32=0,"-",('Órdenes según Instancia'!U32/('Órdenes según Instancia'!AE32))))</f>
        <v>-</v>
      </c>
      <c r="V32" s="35" t="str">
        <f>IF('Órdenes según Instancia'!Z32=0,"-",IF('Órdenes según Instancia'!AE32=0,"-",('Órdenes según Instancia'!Z32/'Órdenes según Instancia'!AE32)))</f>
        <v>-</v>
      </c>
    </row>
    <row r="33" spans="2:22" ht="20.100000000000001" customHeight="1" thickBot="1" x14ac:dyDescent="0.25">
      <c r="B33" s="4" t="s">
        <v>216</v>
      </c>
      <c r="C33" s="35">
        <f>IF('Órdenes según Instancia'!C33=0,"-",IF('Órdenes según Instancia'!AB33=0,"-",('Órdenes según Instancia'!C33/'Órdenes según Instancia'!AB33)))</f>
        <v>0.99526066350710896</v>
      </c>
      <c r="D33" s="35" t="str">
        <f>IF('Órdenes según Instancia'!H33=0,"-",IF('Órdenes según Instancia'!AB33=0,"-",('Órdenes según Instancia'!H33/'Órdenes según Instancia'!AB33)))</f>
        <v>-</v>
      </c>
      <c r="E33" s="35">
        <f>IF('Órdenes según Instancia'!M33=0,"-",IF('Órdenes según Instancia'!AB33=0,"-",('Órdenes según Instancia'!M33/'Órdenes según Instancia'!AB33)))</f>
        <v>4.7393364928909956E-3</v>
      </c>
      <c r="F33" s="35" t="str">
        <f>IF('Órdenes según Instancia'!R33=0,"-",IF('Órdenes según Instancia'!AB33=0,"-",('Órdenes según Instancia'!R33/'Órdenes según Instancia'!AB33)))</f>
        <v>-</v>
      </c>
      <c r="G33" s="35" t="str">
        <f>IF('Órdenes según Instancia'!W33=0,"-",IF('Órdenes según Instancia'!AB33=0,"-",('Órdenes según Instancia'!W33/'Órdenes según Instancia'!AB33)))</f>
        <v>-</v>
      </c>
      <c r="H33" s="35" t="str">
        <f>IF('Órdenes según Instancia'!D33=0,"-",IF('Órdenes según Instancia'!AC33=0,"-",('Órdenes según Instancia'!D33/'Órdenes según Instancia'!AC33)))</f>
        <v>-</v>
      </c>
      <c r="I33" s="35" t="str">
        <f>IF('Órdenes según Instancia'!I33=0,"-",IF('Órdenes según Instancia'!AC33=0,"-",('Órdenes según Instancia'!I33/'Órdenes según Instancia'!AC33)))</f>
        <v>-</v>
      </c>
      <c r="J33" s="35" t="str">
        <f>IF('Órdenes según Instancia'!N33=0,"-",IF('Órdenes según Instancia'!AC33=0,"-",('Órdenes según Instancia'!N33/'Órdenes según Instancia'!AC33)))</f>
        <v>-</v>
      </c>
      <c r="K33" s="35" t="str">
        <f>IF('Órdenes según Instancia'!S33=0,"-",IF('Órdenes según Instancia'!AC33=0,"-",('Órdenes según Instancia'!S33/'Órdenes según Instancia'!AC33)))</f>
        <v>-</v>
      </c>
      <c r="L33" s="35" t="str">
        <f>IF('Órdenes según Instancia'!X33=0,"-",IF('Órdenes según Instancia'!AC33=0,"-",('Órdenes según Instancia'!X33/'Órdenes según Instancia'!AC33)))</f>
        <v>-</v>
      </c>
      <c r="M33" s="35">
        <f>IF('Órdenes según Instancia'!E33=0,"-",IF('Órdenes según Instancia'!AD33=0,"-",('Órdenes según Instancia'!E33/'Órdenes según Instancia'!AD33)))</f>
        <v>0.99354838709677418</v>
      </c>
      <c r="N33" s="35" t="str">
        <f>IF('Órdenes según Instancia'!J33=0,"-",IF('Órdenes según Instancia'!AD33=0,"-",('Órdenes según Instancia'!J33/'Órdenes según Instancia'!AD33)))</f>
        <v>-</v>
      </c>
      <c r="O33" s="35">
        <f>IF('Órdenes según Instancia'!O33=0,"-",IF('Órdenes según Instancia'!AD33=0,"-",('Órdenes según Instancia'!O33/'Órdenes según Instancia'!AD33)))</f>
        <v>6.4516129032258064E-3</v>
      </c>
      <c r="P33" s="35" t="str">
        <f>IF('Órdenes según Instancia'!T33=0,"-",IF('Órdenes según Instancia'!AD33=0,"-",('Órdenes según Instancia'!T33/'Órdenes según Instancia'!AD33)))</f>
        <v>-</v>
      </c>
      <c r="Q33" s="35" t="str">
        <f>IF('Órdenes según Instancia'!Y33=0,"-",IF('Órdenes según Instancia'!AD33=0,"-",('Órdenes según Instancia'!Y33/'Órdenes según Instancia'!AD33)))</f>
        <v>-</v>
      </c>
      <c r="R33" s="35">
        <f>IF('Órdenes según Instancia'!F33=0,"-",IF('Órdenes según Instancia'!AE33=0,"-",('Órdenes según Instancia'!F33/'Órdenes según Instancia'!AE33)))</f>
        <v>1</v>
      </c>
      <c r="S33" s="35" t="str">
        <f>IF('Órdenes según Instancia'!K33=0,"-",IF('Órdenes según Instancia'!AE33=0,"-",('Órdenes según Instancia'!K33/'Órdenes según Instancia'!AE33)))</f>
        <v>-</v>
      </c>
      <c r="T33" s="35" t="str">
        <f>IF('Órdenes según Instancia'!P33=0,"-",IF('Órdenes según Instancia'!AE33=0,"-",('Órdenes según Instancia'!P33/'Órdenes según Instancia'!AE33)))</f>
        <v>-</v>
      </c>
      <c r="U33" s="35" t="str">
        <f>IF('Órdenes según Instancia'!U33=0,"-",IF('Órdenes según Instancia'!AE33=0,"-",('Órdenes según Instancia'!U33/('Órdenes según Instancia'!AE33))))</f>
        <v>-</v>
      </c>
      <c r="V33" s="35" t="str">
        <f>IF('Órdenes según Instancia'!Z33=0,"-",IF('Órdenes según Instancia'!AE33=0,"-",('Órdenes según Instancia'!Z33/'Órdenes según Instancia'!AE33)))</f>
        <v>-</v>
      </c>
    </row>
    <row r="34" spans="2:22" ht="20.100000000000001" customHeight="1" thickBot="1" x14ac:dyDescent="0.25">
      <c r="B34" s="4" t="s">
        <v>217</v>
      </c>
      <c r="C34" s="35">
        <f>IF('Órdenes según Instancia'!C34=0,"-",IF('Órdenes según Instancia'!AB34=0,"-",('Órdenes según Instancia'!C34/'Órdenes según Instancia'!AB34)))</f>
        <v>0.99173553719008267</v>
      </c>
      <c r="D34" s="35">
        <f>IF('Órdenes según Instancia'!H34=0,"-",IF('Órdenes según Instancia'!AB34=0,"-",('Órdenes según Instancia'!H34/'Órdenes según Instancia'!AB34)))</f>
        <v>8.2644628099173556E-3</v>
      </c>
      <c r="E34" s="35" t="str">
        <f>IF('Órdenes según Instancia'!M34=0,"-",IF('Órdenes según Instancia'!AB34=0,"-",('Órdenes según Instancia'!M34/'Órdenes según Instancia'!AB34)))</f>
        <v>-</v>
      </c>
      <c r="F34" s="35" t="str">
        <f>IF('Órdenes según Instancia'!R34=0,"-",IF('Órdenes según Instancia'!AB34=0,"-",('Órdenes según Instancia'!R34/'Órdenes según Instancia'!AB34)))</f>
        <v>-</v>
      </c>
      <c r="G34" s="35" t="str">
        <f>IF('Órdenes según Instancia'!W34=0,"-",IF('Órdenes según Instancia'!AB34=0,"-",('Órdenes según Instancia'!W34/'Órdenes según Instancia'!AB34)))</f>
        <v>-</v>
      </c>
      <c r="H34" s="35" t="str">
        <f>IF('Órdenes según Instancia'!D34=0,"-",IF('Órdenes según Instancia'!AC34=0,"-",('Órdenes según Instancia'!D34/'Órdenes según Instancia'!AC34)))</f>
        <v>-</v>
      </c>
      <c r="I34" s="35" t="str">
        <f>IF('Órdenes según Instancia'!I34=0,"-",IF('Órdenes según Instancia'!AC34=0,"-",('Órdenes según Instancia'!I34/'Órdenes según Instancia'!AC34)))</f>
        <v>-</v>
      </c>
      <c r="J34" s="35" t="str">
        <f>IF('Órdenes según Instancia'!N34=0,"-",IF('Órdenes según Instancia'!AC34=0,"-",('Órdenes según Instancia'!N34/'Órdenes según Instancia'!AC34)))</f>
        <v>-</v>
      </c>
      <c r="K34" s="35" t="str">
        <f>IF('Órdenes según Instancia'!S34=0,"-",IF('Órdenes según Instancia'!AC34=0,"-",('Órdenes según Instancia'!S34/'Órdenes según Instancia'!AC34)))</f>
        <v>-</v>
      </c>
      <c r="L34" s="35" t="str">
        <f>IF('Órdenes según Instancia'!X34=0,"-",IF('Órdenes según Instancia'!AC34=0,"-",('Órdenes según Instancia'!X34/'Órdenes según Instancia'!AC34)))</f>
        <v>-</v>
      </c>
      <c r="M34" s="35">
        <f>IF('Órdenes según Instancia'!E34=0,"-",IF('Órdenes según Instancia'!AD34=0,"-",('Órdenes según Instancia'!E34/'Órdenes según Instancia'!AD34)))</f>
        <v>0.9907407407407407</v>
      </c>
      <c r="N34" s="35">
        <f>IF('Órdenes según Instancia'!J34=0,"-",IF('Órdenes según Instancia'!AD34=0,"-",('Órdenes según Instancia'!J34/'Órdenes según Instancia'!AD34)))</f>
        <v>9.2592592592592587E-3</v>
      </c>
      <c r="O34" s="35" t="str">
        <f>IF('Órdenes según Instancia'!O34=0,"-",IF('Órdenes según Instancia'!AD34=0,"-",('Órdenes según Instancia'!O34/'Órdenes según Instancia'!AD34)))</f>
        <v>-</v>
      </c>
      <c r="P34" s="35" t="str">
        <f>IF('Órdenes según Instancia'!T34=0,"-",IF('Órdenes según Instancia'!AD34=0,"-",('Órdenes según Instancia'!T34/'Órdenes según Instancia'!AD34)))</f>
        <v>-</v>
      </c>
      <c r="Q34" s="35" t="str">
        <f>IF('Órdenes según Instancia'!Y34=0,"-",IF('Órdenes según Instancia'!AD34=0,"-",('Órdenes según Instancia'!Y34/'Órdenes según Instancia'!AD34)))</f>
        <v>-</v>
      </c>
      <c r="R34" s="35">
        <f>IF('Órdenes según Instancia'!F34=0,"-",IF('Órdenes según Instancia'!AE34=0,"-",('Órdenes según Instancia'!F34/'Órdenes según Instancia'!AE34)))</f>
        <v>1</v>
      </c>
      <c r="S34" s="35" t="str">
        <f>IF('Órdenes según Instancia'!K34=0,"-",IF('Órdenes según Instancia'!AE34=0,"-",('Órdenes según Instancia'!K34/'Órdenes según Instancia'!AE34)))</f>
        <v>-</v>
      </c>
      <c r="T34" s="35" t="str">
        <f>IF('Órdenes según Instancia'!P34=0,"-",IF('Órdenes según Instancia'!AE34=0,"-",('Órdenes según Instancia'!P34/'Órdenes según Instancia'!AE34)))</f>
        <v>-</v>
      </c>
      <c r="U34" s="35" t="str">
        <f>IF('Órdenes según Instancia'!U34=0,"-",IF('Órdenes según Instancia'!AE34=0,"-",('Órdenes según Instancia'!U34/('Órdenes según Instancia'!AE34))))</f>
        <v>-</v>
      </c>
      <c r="V34" s="35" t="str">
        <f>IF('Órdenes según Instancia'!Z34=0,"-",IF('Órdenes según Instancia'!AE34=0,"-",('Órdenes según Instancia'!Z34/'Órdenes según Instancia'!AE34)))</f>
        <v>-</v>
      </c>
    </row>
    <row r="35" spans="2:22" ht="20.100000000000001" customHeight="1" thickBot="1" x14ac:dyDescent="0.25">
      <c r="B35" s="4" t="s">
        <v>218</v>
      </c>
      <c r="C35" s="35">
        <f>IF('Órdenes según Instancia'!C35=0,"-",IF('Órdenes según Instancia'!AB35=0,"-",('Órdenes según Instancia'!C35/'Órdenes según Instancia'!AB35)))</f>
        <v>1</v>
      </c>
      <c r="D35" s="35" t="str">
        <f>IF('Órdenes según Instancia'!H35=0,"-",IF('Órdenes según Instancia'!AB35=0,"-",('Órdenes según Instancia'!H35/'Órdenes según Instancia'!AB35)))</f>
        <v>-</v>
      </c>
      <c r="E35" s="35" t="str">
        <f>IF('Órdenes según Instancia'!M35=0,"-",IF('Órdenes según Instancia'!AB35=0,"-",('Órdenes según Instancia'!M35/'Órdenes según Instancia'!AB35)))</f>
        <v>-</v>
      </c>
      <c r="F35" s="35" t="str">
        <f>IF('Órdenes según Instancia'!R35=0,"-",IF('Órdenes según Instancia'!AB35=0,"-",('Órdenes según Instancia'!R35/'Órdenes según Instancia'!AB35)))</f>
        <v>-</v>
      </c>
      <c r="G35" s="35" t="str">
        <f>IF('Órdenes según Instancia'!W35=0,"-",IF('Órdenes según Instancia'!AB35=0,"-",('Órdenes según Instancia'!W35/'Órdenes según Instancia'!AB35)))</f>
        <v>-</v>
      </c>
      <c r="H35" s="35" t="str">
        <f>IF('Órdenes según Instancia'!D35=0,"-",IF('Órdenes según Instancia'!AC35=0,"-",('Órdenes según Instancia'!D35/'Órdenes según Instancia'!AC35)))</f>
        <v>-</v>
      </c>
      <c r="I35" s="35" t="str">
        <f>IF('Órdenes según Instancia'!I35=0,"-",IF('Órdenes según Instancia'!AC35=0,"-",('Órdenes según Instancia'!I35/'Órdenes según Instancia'!AC35)))</f>
        <v>-</v>
      </c>
      <c r="J35" s="35" t="str">
        <f>IF('Órdenes según Instancia'!N35=0,"-",IF('Órdenes según Instancia'!AC35=0,"-",('Órdenes según Instancia'!N35/'Órdenes según Instancia'!AC35)))</f>
        <v>-</v>
      </c>
      <c r="K35" s="35" t="str">
        <f>IF('Órdenes según Instancia'!S35=0,"-",IF('Órdenes según Instancia'!AC35=0,"-",('Órdenes según Instancia'!S35/'Órdenes según Instancia'!AC35)))</f>
        <v>-</v>
      </c>
      <c r="L35" s="35" t="str">
        <f>IF('Órdenes según Instancia'!X35=0,"-",IF('Órdenes según Instancia'!AC35=0,"-",('Órdenes según Instancia'!X35/'Órdenes según Instancia'!AC35)))</f>
        <v>-</v>
      </c>
      <c r="M35" s="35">
        <f>IF('Órdenes según Instancia'!E35=0,"-",IF('Órdenes según Instancia'!AD35=0,"-",('Órdenes según Instancia'!E35/'Órdenes según Instancia'!AD35)))</f>
        <v>1</v>
      </c>
      <c r="N35" s="35" t="str">
        <f>IF('Órdenes según Instancia'!J35=0,"-",IF('Órdenes según Instancia'!AD35=0,"-",('Órdenes según Instancia'!J35/'Órdenes según Instancia'!AD35)))</f>
        <v>-</v>
      </c>
      <c r="O35" s="35" t="str">
        <f>IF('Órdenes según Instancia'!O35=0,"-",IF('Órdenes según Instancia'!AD35=0,"-",('Órdenes según Instancia'!O35/'Órdenes según Instancia'!AD35)))</f>
        <v>-</v>
      </c>
      <c r="P35" s="35" t="str">
        <f>IF('Órdenes según Instancia'!T35=0,"-",IF('Órdenes según Instancia'!AD35=0,"-",('Órdenes según Instancia'!T35/'Órdenes según Instancia'!AD35)))</f>
        <v>-</v>
      </c>
      <c r="Q35" s="35" t="str">
        <f>IF('Órdenes según Instancia'!Y35=0,"-",IF('Órdenes según Instancia'!AD35=0,"-",('Órdenes según Instancia'!Y35/'Órdenes según Instancia'!AD35)))</f>
        <v>-</v>
      </c>
      <c r="R35" s="35">
        <f>IF('Órdenes según Instancia'!F35=0,"-",IF('Órdenes según Instancia'!AE35=0,"-",('Órdenes según Instancia'!F35/'Órdenes según Instancia'!AE35)))</f>
        <v>1</v>
      </c>
      <c r="S35" s="35" t="str">
        <f>IF('Órdenes según Instancia'!K35=0,"-",IF('Órdenes según Instancia'!AE35=0,"-",('Órdenes según Instancia'!K35/'Órdenes según Instancia'!AE35)))</f>
        <v>-</v>
      </c>
      <c r="T35" s="35" t="str">
        <f>IF('Órdenes según Instancia'!P35=0,"-",IF('Órdenes según Instancia'!AE35=0,"-",('Órdenes según Instancia'!P35/'Órdenes según Instancia'!AE35)))</f>
        <v>-</v>
      </c>
      <c r="U35" s="35" t="str">
        <f>IF('Órdenes según Instancia'!U35=0,"-",IF('Órdenes según Instancia'!AE35=0,"-",('Órdenes según Instancia'!U35/('Órdenes según Instancia'!AE35))))</f>
        <v>-</v>
      </c>
      <c r="V35" s="35" t="str">
        <f>IF('Órdenes según Instancia'!Z35=0,"-",IF('Órdenes según Instancia'!AE35=0,"-",('Órdenes según Instancia'!Z35/'Órdenes según Instancia'!AE35)))</f>
        <v>-</v>
      </c>
    </row>
    <row r="36" spans="2:22" ht="20.100000000000001" customHeight="1" thickBot="1" x14ac:dyDescent="0.25">
      <c r="B36" s="4" t="s">
        <v>219</v>
      </c>
      <c r="C36" s="35">
        <f>IF('Órdenes según Instancia'!C36=0,"-",IF('Órdenes según Instancia'!AB36=0,"-",('Órdenes según Instancia'!C36/'Órdenes según Instancia'!AB36)))</f>
        <v>0.90476190476190477</v>
      </c>
      <c r="D36" s="35" t="str">
        <f>IF('Órdenes según Instancia'!H36=0,"-",IF('Órdenes según Instancia'!AB36=0,"-",('Órdenes según Instancia'!H36/'Órdenes según Instancia'!AB36)))</f>
        <v>-</v>
      </c>
      <c r="E36" s="35">
        <f>IF('Órdenes según Instancia'!M36=0,"-",IF('Órdenes según Instancia'!AB36=0,"-",('Órdenes según Instancia'!M36/'Órdenes según Instancia'!AB36)))</f>
        <v>9.5238095238095233E-2</v>
      </c>
      <c r="F36" s="35" t="str">
        <f>IF('Órdenes según Instancia'!R36=0,"-",IF('Órdenes según Instancia'!AB36=0,"-",('Órdenes según Instancia'!R36/'Órdenes según Instancia'!AB36)))</f>
        <v>-</v>
      </c>
      <c r="G36" s="35" t="str">
        <f>IF('Órdenes según Instancia'!W36=0,"-",IF('Órdenes según Instancia'!AB36=0,"-",('Órdenes según Instancia'!W36/'Órdenes según Instancia'!AB36)))</f>
        <v>-</v>
      </c>
      <c r="H36" s="35" t="str">
        <f>IF('Órdenes según Instancia'!D36=0,"-",IF('Órdenes según Instancia'!AC36=0,"-",('Órdenes según Instancia'!D36/'Órdenes según Instancia'!AC36)))</f>
        <v>-</v>
      </c>
      <c r="I36" s="35" t="str">
        <f>IF('Órdenes según Instancia'!I36=0,"-",IF('Órdenes según Instancia'!AC36=0,"-",('Órdenes según Instancia'!I36/'Órdenes según Instancia'!AC36)))</f>
        <v>-</v>
      </c>
      <c r="J36" s="35" t="str">
        <f>IF('Órdenes según Instancia'!N36=0,"-",IF('Órdenes según Instancia'!AC36=0,"-",('Órdenes según Instancia'!N36/'Órdenes según Instancia'!AC36)))</f>
        <v>-</v>
      </c>
      <c r="K36" s="35" t="str">
        <f>IF('Órdenes según Instancia'!S36=0,"-",IF('Órdenes según Instancia'!AC36=0,"-",('Órdenes según Instancia'!S36/'Órdenes según Instancia'!AC36)))</f>
        <v>-</v>
      </c>
      <c r="L36" s="35" t="str">
        <f>IF('Órdenes según Instancia'!X36=0,"-",IF('Órdenes según Instancia'!AC36=0,"-",('Órdenes según Instancia'!X36/'Órdenes según Instancia'!AC36)))</f>
        <v>-</v>
      </c>
      <c r="M36" s="35">
        <f>IF('Órdenes según Instancia'!E36=0,"-",IF('Órdenes según Instancia'!AD36=0,"-",('Órdenes según Instancia'!E36/'Órdenes según Instancia'!AD36)))</f>
        <v>0.85365853658536583</v>
      </c>
      <c r="N36" s="35" t="str">
        <f>IF('Órdenes según Instancia'!J36=0,"-",IF('Órdenes según Instancia'!AD36=0,"-",('Órdenes según Instancia'!J36/'Órdenes según Instancia'!AD36)))</f>
        <v>-</v>
      </c>
      <c r="O36" s="35">
        <f>IF('Órdenes según Instancia'!O36=0,"-",IF('Órdenes según Instancia'!AD36=0,"-",('Órdenes según Instancia'!O36/'Órdenes según Instancia'!AD36)))</f>
        <v>0.14634146341463414</v>
      </c>
      <c r="P36" s="35" t="str">
        <f>IF('Órdenes según Instancia'!T36=0,"-",IF('Órdenes según Instancia'!AD36=0,"-",('Órdenes según Instancia'!T36/'Órdenes según Instancia'!AD36)))</f>
        <v>-</v>
      </c>
      <c r="Q36" s="35" t="str">
        <f>IF('Órdenes según Instancia'!Y36=0,"-",IF('Órdenes según Instancia'!AD36=0,"-",('Órdenes según Instancia'!Y36/'Órdenes según Instancia'!AD36)))</f>
        <v>-</v>
      </c>
      <c r="R36" s="35">
        <f>IF('Órdenes según Instancia'!F36=0,"-",IF('Órdenes según Instancia'!AE36=0,"-",('Órdenes según Instancia'!F36/'Órdenes según Instancia'!AE36)))</f>
        <v>1</v>
      </c>
      <c r="S36" s="35" t="str">
        <f>IF('Órdenes según Instancia'!K36=0,"-",IF('Órdenes según Instancia'!AE36=0,"-",('Órdenes según Instancia'!K36/'Órdenes según Instancia'!AE36)))</f>
        <v>-</v>
      </c>
      <c r="T36" s="35" t="str">
        <f>IF('Órdenes según Instancia'!P36=0,"-",IF('Órdenes según Instancia'!AE36=0,"-",('Órdenes según Instancia'!P36/'Órdenes según Instancia'!AE36)))</f>
        <v>-</v>
      </c>
      <c r="U36" s="35" t="str">
        <f>IF('Órdenes según Instancia'!U36=0,"-",IF('Órdenes según Instancia'!AE36=0,"-",('Órdenes según Instancia'!U36/('Órdenes según Instancia'!AE36))))</f>
        <v>-</v>
      </c>
      <c r="V36" s="35" t="str">
        <f>IF('Órdenes según Instancia'!Z36=0,"-",IF('Órdenes según Instancia'!AE36=0,"-",('Órdenes según Instancia'!Z36/'Órdenes según Instancia'!AE36)))</f>
        <v>-</v>
      </c>
    </row>
    <row r="37" spans="2:22" ht="20.100000000000001" customHeight="1" thickBot="1" x14ac:dyDescent="0.25">
      <c r="B37" s="4" t="s">
        <v>220</v>
      </c>
      <c r="C37" s="35">
        <f>IF('Órdenes según Instancia'!C37=0,"-",IF('Órdenes según Instancia'!AB37=0,"-",('Órdenes según Instancia'!C37/'Órdenes según Instancia'!AB37)))</f>
        <v>0.82978723404255317</v>
      </c>
      <c r="D37" s="35" t="str">
        <f>IF('Órdenes según Instancia'!H37=0,"-",IF('Órdenes según Instancia'!AB37=0,"-",('Órdenes según Instancia'!H37/'Órdenes según Instancia'!AB37)))</f>
        <v>-</v>
      </c>
      <c r="E37" s="35">
        <f>IF('Órdenes según Instancia'!M37=0,"-",IF('Órdenes según Instancia'!AB37=0,"-",('Órdenes según Instancia'!M37/'Órdenes según Instancia'!AB37)))</f>
        <v>0.1702127659574468</v>
      </c>
      <c r="F37" s="35" t="str">
        <f>IF('Órdenes según Instancia'!R37=0,"-",IF('Órdenes según Instancia'!AB37=0,"-",('Órdenes según Instancia'!R37/'Órdenes según Instancia'!AB37)))</f>
        <v>-</v>
      </c>
      <c r="G37" s="35" t="str">
        <f>IF('Órdenes según Instancia'!W37=0,"-",IF('Órdenes según Instancia'!AB37=0,"-",('Órdenes según Instancia'!W37/'Órdenes según Instancia'!AB37)))</f>
        <v>-</v>
      </c>
      <c r="H37" s="35" t="str">
        <f>IF('Órdenes según Instancia'!D37=0,"-",IF('Órdenes según Instancia'!AC37=0,"-",('Órdenes según Instancia'!D37/'Órdenes según Instancia'!AC37)))</f>
        <v>-</v>
      </c>
      <c r="I37" s="35" t="str">
        <f>IF('Órdenes según Instancia'!I37=0,"-",IF('Órdenes según Instancia'!AC37=0,"-",('Órdenes según Instancia'!I37/'Órdenes según Instancia'!AC37)))</f>
        <v>-</v>
      </c>
      <c r="J37" s="35" t="str">
        <f>IF('Órdenes según Instancia'!N37=0,"-",IF('Órdenes según Instancia'!AC37=0,"-",('Órdenes según Instancia'!N37/'Órdenes según Instancia'!AC37)))</f>
        <v>-</v>
      </c>
      <c r="K37" s="35" t="str">
        <f>IF('Órdenes según Instancia'!S37=0,"-",IF('Órdenes según Instancia'!AC37=0,"-",('Órdenes según Instancia'!S37/'Órdenes según Instancia'!AC37)))</f>
        <v>-</v>
      </c>
      <c r="L37" s="35" t="str">
        <f>IF('Órdenes según Instancia'!X37=0,"-",IF('Órdenes según Instancia'!AC37=0,"-",('Órdenes según Instancia'!X37/'Órdenes según Instancia'!AC37)))</f>
        <v>-</v>
      </c>
      <c r="M37" s="35">
        <f>IF('Órdenes según Instancia'!E37=0,"-",IF('Órdenes según Instancia'!AD37=0,"-",('Órdenes según Instancia'!E37/'Órdenes según Instancia'!AD37)))</f>
        <v>0.8214285714285714</v>
      </c>
      <c r="N37" s="35" t="str">
        <f>IF('Órdenes según Instancia'!J37=0,"-",IF('Órdenes según Instancia'!AD37=0,"-",('Órdenes según Instancia'!J37/'Órdenes según Instancia'!AD37)))</f>
        <v>-</v>
      </c>
      <c r="O37" s="35">
        <f>IF('Órdenes según Instancia'!O37=0,"-",IF('Órdenes según Instancia'!AD37=0,"-",('Órdenes según Instancia'!O37/'Órdenes según Instancia'!AD37)))</f>
        <v>0.17857142857142858</v>
      </c>
      <c r="P37" s="35" t="str">
        <f>IF('Órdenes según Instancia'!T37=0,"-",IF('Órdenes según Instancia'!AD37=0,"-",('Órdenes según Instancia'!T37/'Órdenes según Instancia'!AD37)))</f>
        <v>-</v>
      </c>
      <c r="Q37" s="35" t="str">
        <f>IF('Órdenes según Instancia'!Y37=0,"-",IF('Órdenes según Instancia'!AD37=0,"-",('Órdenes según Instancia'!Y37/'Órdenes según Instancia'!AD37)))</f>
        <v>-</v>
      </c>
      <c r="R37" s="35">
        <f>IF('Órdenes según Instancia'!F37=0,"-",IF('Órdenes según Instancia'!AE37=0,"-",('Órdenes según Instancia'!F37/'Órdenes según Instancia'!AE37)))</f>
        <v>0.9</v>
      </c>
      <c r="S37" s="35" t="str">
        <f>IF('Órdenes según Instancia'!K37=0,"-",IF('Órdenes según Instancia'!AE37=0,"-",('Órdenes según Instancia'!K37/'Órdenes según Instancia'!AE37)))</f>
        <v>-</v>
      </c>
      <c r="T37" s="35">
        <f>IF('Órdenes según Instancia'!P37=0,"-",IF('Órdenes según Instancia'!AE37=0,"-",('Órdenes según Instancia'!P37/'Órdenes según Instancia'!AE37)))</f>
        <v>0.1</v>
      </c>
      <c r="U37" s="35" t="str">
        <f>IF('Órdenes según Instancia'!U37=0,"-",IF('Órdenes según Instancia'!AE37=0,"-",('Órdenes según Instancia'!U37/('Órdenes según Instancia'!AE37))))</f>
        <v>-</v>
      </c>
      <c r="V37" s="35" t="str">
        <f>IF('Órdenes según Instancia'!Z37=0,"-",IF('Órdenes según Instancia'!AE37=0,"-",('Órdenes según Instancia'!Z37/'Órdenes según Instancia'!AE37)))</f>
        <v>-</v>
      </c>
    </row>
    <row r="38" spans="2:22" ht="20.100000000000001" customHeight="1" thickBot="1" x14ac:dyDescent="0.25">
      <c r="B38" s="4" t="s">
        <v>221</v>
      </c>
      <c r="C38" s="35">
        <f>IF('Órdenes según Instancia'!C38=0,"-",IF('Órdenes según Instancia'!AB38=0,"-",('Órdenes según Instancia'!C38/'Órdenes según Instancia'!AB38)))</f>
        <v>1</v>
      </c>
      <c r="D38" s="35" t="str">
        <f>IF('Órdenes según Instancia'!H38=0,"-",IF('Órdenes según Instancia'!AB38=0,"-",('Órdenes según Instancia'!H38/'Órdenes según Instancia'!AB38)))</f>
        <v>-</v>
      </c>
      <c r="E38" s="35" t="str">
        <f>IF('Órdenes según Instancia'!M38=0,"-",IF('Órdenes según Instancia'!AB38=0,"-",('Órdenes según Instancia'!M38/'Órdenes según Instancia'!AB38)))</f>
        <v>-</v>
      </c>
      <c r="F38" s="35" t="str">
        <f>IF('Órdenes según Instancia'!R38=0,"-",IF('Órdenes según Instancia'!AB38=0,"-",('Órdenes según Instancia'!R38/'Órdenes según Instancia'!AB38)))</f>
        <v>-</v>
      </c>
      <c r="G38" s="35" t="str">
        <f>IF('Órdenes según Instancia'!W38=0,"-",IF('Órdenes según Instancia'!AB38=0,"-",('Órdenes según Instancia'!W38/'Órdenes según Instancia'!AB38)))</f>
        <v>-</v>
      </c>
      <c r="H38" s="35" t="str">
        <f>IF('Órdenes según Instancia'!D38=0,"-",IF('Órdenes según Instancia'!AC38=0,"-",('Órdenes según Instancia'!D38/'Órdenes según Instancia'!AC38)))</f>
        <v>-</v>
      </c>
      <c r="I38" s="35" t="str">
        <f>IF('Órdenes según Instancia'!I38=0,"-",IF('Órdenes según Instancia'!AC38=0,"-",('Órdenes según Instancia'!I38/'Órdenes según Instancia'!AC38)))</f>
        <v>-</v>
      </c>
      <c r="J38" s="35" t="str">
        <f>IF('Órdenes según Instancia'!N38=0,"-",IF('Órdenes según Instancia'!AC38=0,"-",('Órdenes según Instancia'!N38/'Órdenes según Instancia'!AC38)))</f>
        <v>-</v>
      </c>
      <c r="K38" s="35" t="str">
        <f>IF('Órdenes según Instancia'!S38=0,"-",IF('Órdenes según Instancia'!AC38=0,"-",('Órdenes según Instancia'!S38/'Órdenes según Instancia'!AC38)))</f>
        <v>-</v>
      </c>
      <c r="L38" s="35" t="str">
        <f>IF('Órdenes según Instancia'!X38=0,"-",IF('Órdenes según Instancia'!AC38=0,"-",('Órdenes según Instancia'!X38/'Órdenes según Instancia'!AC38)))</f>
        <v>-</v>
      </c>
      <c r="M38" s="35">
        <f>IF('Órdenes según Instancia'!E38=0,"-",IF('Órdenes según Instancia'!AD38=0,"-",('Órdenes según Instancia'!E38/'Órdenes según Instancia'!AD38)))</f>
        <v>1</v>
      </c>
      <c r="N38" s="35" t="str">
        <f>IF('Órdenes según Instancia'!J38=0,"-",IF('Órdenes según Instancia'!AD38=0,"-",('Órdenes según Instancia'!J38/'Órdenes según Instancia'!AD38)))</f>
        <v>-</v>
      </c>
      <c r="O38" s="35" t="str">
        <f>IF('Órdenes según Instancia'!O38=0,"-",IF('Órdenes según Instancia'!AD38=0,"-",('Órdenes según Instancia'!O38/'Órdenes según Instancia'!AD38)))</f>
        <v>-</v>
      </c>
      <c r="P38" s="35" t="str">
        <f>IF('Órdenes según Instancia'!T38=0,"-",IF('Órdenes según Instancia'!AD38=0,"-",('Órdenes según Instancia'!T38/'Órdenes según Instancia'!AD38)))</f>
        <v>-</v>
      </c>
      <c r="Q38" s="35" t="str">
        <f>IF('Órdenes según Instancia'!Y38=0,"-",IF('Órdenes según Instancia'!AD38=0,"-",('Órdenes según Instancia'!Y38/'Órdenes según Instancia'!AD38)))</f>
        <v>-</v>
      </c>
      <c r="R38" s="35">
        <f>IF('Órdenes según Instancia'!F38=0,"-",IF('Órdenes según Instancia'!AE38=0,"-",('Órdenes según Instancia'!F38/'Órdenes según Instancia'!AE38)))</f>
        <v>1</v>
      </c>
      <c r="S38" s="35" t="str">
        <f>IF('Órdenes según Instancia'!K38=0,"-",IF('Órdenes según Instancia'!AE38=0,"-",('Órdenes según Instancia'!K38/'Órdenes según Instancia'!AE38)))</f>
        <v>-</v>
      </c>
      <c r="T38" s="35" t="str">
        <f>IF('Órdenes según Instancia'!P38=0,"-",IF('Órdenes según Instancia'!AE38=0,"-",('Órdenes según Instancia'!P38/'Órdenes según Instancia'!AE38)))</f>
        <v>-</v>
      </c>
      <c r="U38" s="35" t="str">
        <f>IF('Órdenes según Instancia'!U38=0,"-",IF('Órdenes según Instancia'!AE38=0,"-",('Órdenes según Instancia'!U38/('Órdenes según Instancia'!AE38))))</f>
        <v>-</v>
      </c>
      <c r="V38" s="35" t="str">
        <f>IF('Órdenes según Instancia'!Z38=0,"-",IF('Órdenes según Instancia'!AE38=0,"-",('Órdenes según Instancia'!Z38/'Órdenes según Instancia'!AE38)))</f>
        <v>-</v>
      </c>
    </row>
    <row r="39" spans="2:22" ht="20.100000000000001" customHeight="1" thickBot="1" x14ac:dyDescent="0.25">
      <c r="B39" s="4" t="s">
        <v>222</v>
      </c>
      <c r="C39" s="35">
        <f>IF('Órdenes según Instancia'!C39=0,"-",IF('Órdenes según Instancia'!AB39=0,"-",('Órdenes según Instancia'!C39/'Órdenes según Instancia'!AB39)))</f>
        <v>0.96739130434782605</v>
      </c>
      <c r="D39" s="35" t="str">
        <f>IF('Órdenes según Instancia'!H39=0,"-",IF('Órdenes según Instancia'!AB39=0,"-",('Órdenes según Instancia'!H39/'Órdenes según Instancia'!AB39)))</f>
        <v>-</v>
      </c>
      <c r="E39" s="35">
        <f>IF('Órdenes según Instancia'!M39=0,"-",IF('Órdenes según Instancia'!AB39=0,"-",('Órdenes según Instancia'!M39/'Órdenes según Instancia'!AB39)))</f>
        <v>2.1739130434782608E-2</v>
      </c>
      <c r="F39" s="35">
        <f>IF('Órdenes según Instancia'!R39=0,"-",IF('Órdenes según Instancia'!AB39=0,"-",('Órdenes según Instancia'!R39/'Órdenes según Instancia'!AB39)))</f>
        <v>1.0869565217391304E-2</v>
      </c>
      <c r="G39" s="35" t="str">
        <f>IF('Órdenes según Instancia'!W39=0,"-",IF('Órdenes según Instancia'!AB39=0,"-",('Órdenes según Instancia'!W39/'Órdenes según Instancia'!AB39)))</f>
        <v>-</v>
      </c>
      <c r="H39" s="35" t="str">
        <f>IF('Órdenes según Instancia'!D39=0,"-",IF('Órdenes según Instancia'!AC39=0,"-",('Órdenes según Instancia'!D39/'Órdenes según Instancia'!AC39)))</f>
        <v>-</v>
      </c>
      <c r="I39" s="35" t="str">
        <f>IF('Órdenes según Instancia'!I39=0,"-",IF('Órdenes según Instancia'!AC39=0,"-",('Órdenes según Instancia'!I39/'Órdenes según Instancia'!AC39)))</f>
        <v>-</v>
      </c>
      <c r="J39" s="35" t="str">
        <f>IF('Órdenes según Instancia'!N39=0,"-",IF('Órdenes según Instancia'!AC39=0,"-",('Órdenes según Instancia'!N39/'Órdenes según Instancia'!AC39)))</f>
        <v>-</v>
      </c>
      <c r="K39" s="35" t="str">
        <f>IF('Órdenes según Instancia'!S39=0,"-",IF('Órdenes según Instancia'!AC39=0,"-",('Órdenes según Instancia'!S39/'Órdenes según Instancia'!AC39)))</f>
        <v>-</v>
      </c>
      <c r="L39" s="35" t="str">
        <f>IF('Órdenes según Instancia'!X39=0,"-",IF('Órdenes según Instancia'!AC39=0,"-",('Órdenes según Instancia'!X39/'Órdenes según Instancia'!AC39)))</f>
        <v>-</v>
      </c>
      <c r="M39" s="35">
        <f>IF('Órdenes según Instancia'!E39=0,"-",IF('Órdenes según Instancia'!AD39=0,"-",('Órdenes según Instancia'!E39/'Órdenes según Instancia'!AD39)))</f>
        <v>0.96666666666666667</v>
      </c>
      <c r="N39" s="35" t="str">
        <f>IF('Órdenes según Instancia'!J39=0,"-",IF('Órdenes según Instancia'!AD39=0,"-",('Órdenes según Instancia'!J39/'Órdenes según Instancia'!AD39)))</f>
        <v>-</v>
      </c>
      <c r="O39" s="35">
        <f>IF('Órdenes según Instancia'!O39=0,"-",IF('Órdenes según Instancia'!AD39=0,"-",('Órdenes según Instancia'!O39/'Órdenes según Instancia'!AD39)))</f>
        <v>2.2222222222222223E-2</v>
      </c>
      <c r="P39" s="35">
        <f>IF('Órdenes según Instancia'!T39=0,"-",IF('Órdenes según Instancia'!AD39=0,"-",('Órdenes según Instancia'!T39/'Órdenes según Instancia'!AD39)))</f>
        <v>1.1111111111111112E-2</v>
      </c>
      <c r="Q39" s="35" t="str">
        <f>IF('Órdenes según Instancia'!Y39=0,"-",IF('Órdenes según Instancia'!AD39=0,"-",('Órdenes según Instancia'!Y39/'Órdenes según Instancia'!AD39)))</f>
        <v>-</v>
      </c>
      <c r="R39" s="35">
        <f>IF('Órdenes según Instancia'!F39=0,"-",IF('Órdenes según Instancia'!AE39=0,"-",('Órdenes según Instancia'!F39/'Órdenes según Instancia'!AE39)))</f>
        <v>1</v>
      </c>
      <c r="S39" s="35" t="str">
        <f>IF('Órdenes según Instancia'!K39=0,"-",IF('Órdenes según Instancia'!AE39=0,"-",('Órdenes según Instancia'!K39/'Órdenes según Instancia'!AE39)))</f>
        <v>-</v>
      </c>
      <c r="T39" s="35" t="str">
        <f>IF('Órdenes según Instancia'!P39=0,"-",IF('Órdenes según Instancia'!AE39=0,"-",('Órdenes según Instancia'!P39/'Órdenes según Instancia'!AE39)))</f>
        <v>-</v>
      </c>
      <c r="U39" s="35" t="str">
        <f>IF('Órdenes según Instancia'!U39=0,"-",IF('Órdenes según Instancia'!AE39=0,"-",('Órdenes según Instancia'!U39/('Órdenes según Instancia'!AE39))))</f>
        <v>-</v>
      </c>
      <c r="V39" s="35" t="str">
        <f>IF('Órdenes según Instancia'!Z39=0,"-",IF('Órdenes según Instancia'!AE39=0,"-",('Órdenes según Instancia'!Z39/'Órdenes según Instancia'!AE39)))</f>
        <v>-</v>
      </c>
    </row>
    <row r="40" spans="2:22" ht="20.100000000000001" customHeight="1" thickBot="1" x14ac:dyDescent="0.25">
      <c r="B40" s="4" t="s">
        <v>223</v>
      </c>
      <c r="C40" s="35">
        <f>IF('Órdenes según Instancia'!C40=0,"-",IF('Órdenes según Instancia'!AB40=0,"-",('Órdenes según Instancia'!C40/'Órdenes según Instancia'!AB40)))</f>
        <v>0.98285714285714287</v>
      </c>
      <c r="D40" s="35">
        <f>IF('Órdenes según Instancia'!H40=0,"-",IF('Órdenes según Instancia'!AB40=0,"-",('Órdenes según Instancia'!H40/'Órdenes según Instancia'!AB40)))</f>
        <v>8.5714285714285719E-3</v>
      </c>
      <c r="E40" s="35">
        <f>IF('Órdenes según Instancia'!M40=0,"-",IF('Órdenes según Instancia'!AB40=0,"-",('Órdenes según Instancia'!M40/'Órdenes según Instancia'!AB40)))</f>
        <v>5.7142857142857143E-3</v>
      </c>
      <c r="F40" s="35">
        <f>IF('Órdenes según Instancia'!R40=0,"-",IF('Órdenes según Instancia'!AB40=0,"-",('Órdenes según Instancia'!R40/'Órdenes según Instancia'!AB40)))</f>
        <v>2.8571428571428571E-3</v>
      </c>
      <c r="G40" s="35" t="str">
        <f>IF('Órdenes según Instancia'!W40=0,"-",IF('Órdenes según Instancia'!AB40=0,"-",('Órdenes según Instancia'!W40/'Órdenes según Instancia'!AB40)))</f>
        <v>-</v>
      </c>
      <c r="H40" s="35" t="str">
        <f>IF('Órdenes según Instancia'!D40=0,"-",IF('Órdenes según Instancia'!AC40=0,"-",('Órdenes según Instancia'!D40/'Órdenes según Instancia'!AC40)))</f>
        <v>-</v>
      </c>
      <c r="I40" s="35" t="str">
        <f>IF('Órdenes según Instancia'!I40=0,"-",IF('Órdenes según Instancia'!AC40=0,"-",('Órdenes según Instancia'!I40/'Órdenes según Instancia'!AC40)))</f>
        <v>-</v>
      </c>
      <c r="J40" s="35" t="str">
        <f>IF('Órdenes según Instancia'!N40=0,"-",IF('Órdenes según Instancia'!AC40=0,"-",('Órdenes según Instancia'!N40/'Órdenes según Instancia'!AC40)))</f>
        <v>-</v>
      </c>
      <c r="K40" s="35" t="str">
        <f>IF('Órdenes según Instancia'!S40=0,"-",IF('Órdenes según Instancia'!AC40=0,"-",('Órdenes según Instancia'!S40/'Órdenes según Instancia'!AC40)))</f>
        <v>-</v>
      </c>
      <c r="L40" s="35" t="str">
        <f>IF('Órdenes según Instancia'!X40=0,"-",IF('Órdenes según Instancia'!AC40=0,"-",('Órdenes según Instancia'!X40/'Órdenes según Instancia'!AC40)))</f>
        <v>-</v>
      </c>
      <c r="M40" s="35">
        <f>IF('Órdenes según Instancia'!E40=0,"-",IF('Órdenes según Instancia'!AD40=0,"-",('Órdenes según Instancia'!E40/'Órdenes según Instancia'!AD40)))</f>
        <v>0.98064516129032253</v>
      </c>
      <c r="N40" s="35">
        <f>IF('Órdenes según Instancia'!J40=0,"-",IF('Órdenes según Instancia'!AD40=0,"-",('Órdenes según Instancia'!J40/'Órdenes según Instancia'!AD40)))</f>
        <v>9.6774193548387101E-3</v>
      </c>
      <c r="O40" s="35">
        <f>IF('Órdenes según Instancia'!O40=0,"-",IF('Órdenes según Instancia'!AD40=0,"-",('Órdenes según Instancia'!O40/'Órdenes según Instancia'!AD40)))</f>
        <v>6.4516129032258064E-3</v>
      </c>
      <c r="P40" s="35">
        <f>IF('Órdenes según Instancia'!T40=0,"-",IF('Órdenes según Instancia'!AD40=0,"-",('Órdenes según Instancia'!T40/'Órdenes según Instancia'!AD40)))</f>
        <v>3.2258064516129032E-3</v>
      </c>
      <c r="Q40" s="35" t="str">
        <f>IF('Órdenes según Instancia'!Y40=0,"-",IF('Órdenes según Instancia'!AD40=0,"-",('Órdenes según Instancia'!Y40/'Órdenes según Instancia'!AD40)))</f>
        <v>-</v>
      </c>
      <c r="R40" s="35">
        <f>IF('Órdenes según Instancia'!F40=0,"-",IF('Órdenes según Instancia'!AE40=0,"-",('Órdenes según Instancia'!F40/'Órdenes según Instancia'!AE40)))</f>
        <v>1</v>
      </c>
      <c r="S40" s="35" t="str">
        <f>IF('Órdenes según Instancia'!K40=0,"-",IF('Órdenes según Instancia'!AE40=0,"-",('Órdenes según Instancia'!K40/'Órdenes según Instancia'!AE40)))</f>
        <v>-</v>
      </c>
      <c r="T40" s="35" t="str">
        <f>IF('Órdenes según Instancia'!P40=0,"-",IF('Órdenes según Instancia'!AE40=0,"-",('Órdenes según Instancia'!P40/'Órdenes según Instancia'!AE40)))</f>
        <v>-</v>
      </c>
      <c r="U40" s="35" t="str">
        <f>IF('Órdenes según Instancia'!U40=0,"-",IF('Órdenes según Instancia'!AE40=0,"-",('Órdenes según Instancia'!U40/('Órdenes según Instancia'!AE40))))</f>
        <v>-</v>
      </c>
      <c r="V40" s="35" t="str">
        <f>IF('Órdenes según Instancia'!Z40=0,"-",IF('Órdenes según Instancia'!AE40=0,"-",('Órdenes según Instancia'!Z40/'Órdenes según Instancia'!AE40)))</f>
        <v>-</v>
      </c>
    </row>
    <row r="41" spans="2:22" ht="20.100000000000001" customHeight="1" thickBot="1" x14ac:dyDescent="0.25">
      <c r="B41" s="4" t="s">
        <v>224</v>
      </c>
      <c r="C41" s="35">
        <f>IF('Órdenes según Instancia'!C41=0,"-",IF('Órdenes según Instancia'!AB41=0,"-",('Órdenes según Instancia'!C41/'Órdenes según Instancia'!AB41)))</f>
        <v>0.89417989417989419</v>
      </c>
      <c r="D41" s="35">
        <f>IF('Órdenes según Instancia'!H41=0,"-",IF('Órdenes según Instancia'!AB41=0,"-",('Órdenes según Instancia'!H41/'Órdenes según Instancia'!AB41)))</f>
        <v>2.6455026455026454E-3</v>
      </c>
      <c r="E41" s="35">
        <f>IF('Órdenes según Instancia'!M41=0,"-",IF('Órdenes según Instancia'!AB41=0,"-",('Órdenes según Instancia'!M41/'Órdenes según Instancia'!AB41)))</f>
        <v>0.10317460317460317</v>
      </c>
      <c r="F41" s="35" t="str">
        <f>IF('Órdenes según Instancia'!R41=0,"-",IF('Órdenes según Instancia'!AB41=0,"-",('Órdenes según Instancia'!R41/'Órdenes según Instancia'!AB41)))</f>
        <v>-</v>
      </c>
      <c r="G41" s="35" t="str">
        <f>IF('Órdenes según Instancia'!W41=0,"-",IF('Órdenes según Instancia'!AB41=0,"-",('Órdenes según Instancia'!W41/'Órdenes según Instancia'!AB41)))</f>
        <v>-</v>
      </c>
      <c r="H41" s="35" t="str">
        <f>IF('Órdenes según Instancia'!D41=0,"-",IF('Órdenes según Instancia'!AC41=0,"-",('Órdenes según Instancia'!D41/'Órdenes según Instancia'!AC41)))</f>
        <v>-</v>
      </c>
      <c r="I41" s="35" t="str">
        <f>IF('Órdenes según Instancia'!I41=0,"-",IF('Órdenes según Instancia'!AC41=0,"-",('Órdenes según Instancia'!I41/'Órdenes según Instancia'!AC41)))</f>
        <v>-</v>
      </c>
      <c r="J41" s="35" t="str">
        <f>IF('Órdenes según Instancia'!N41=0,"-",IF('Órdenes según Instancia'!AC41=0,"-",('Órdenes según Instancia'!N41/'Órdenes según Instancia'!AC41)))</f>
        <v>-</v>
      </c>
      <c r="K41" s="35" t="str">
        <f>IF('Órdenes según Instancia'!S41=0,"-",IF('Órdenes según Instancia'!AC41=0,"-",('Órdenes según Instancia'!S41/'Órdenes según Instancia'!AC41)))</f>
        <v>-</v>
      </c>
      <c r="L41" s="35" t="str">
        <f>IF('Órdenes según Instancia'!X41=0,"-",IF('Órdenes según Instancia'!AC41=0,"-",('Órdenes según Instancia'!X41/'Órdenes según Instancia'!AC41)))</f>
        <v>-</v>
      </c>
      <c r="M41" s="35">
        <f>IF('Órdenes según Instancia'!E41=0,"-",IF('Órdenes según Instancia'!AD41=0,"-",('Órdenes según Instancia'!E41/'Órdenes según Instancia'!AD41)))</f>
        <v>0.84615384615384615</v>
      </c>
      <c r="N41" s="35">
        <f>IF('Órdenes según Instancia'!J41=0,"-",IF('Órdenes según Instancia'!AD41=0,"-",('Órdenes según Instancia'!J41/'Órdenes según Instancia'!AD41)))</f>
        <v>3.8461538461538464E-3</v>
      </c>
      <c r="O41" s="35">
        <f>IF('Órdenes según Instancia'!O41=0,"-",IF('Órdenes según Instancia'!AD41=0,"-",('Órdenes según Instancia'!O41/'Órdenes según Instancia'!AD41)))</f>
        <v>0.15</v>
      </c>
      <c r="P41" s="35" t="str">
        <f>IF('Órdenes según Instancia'!T41=0,"-",IF('Órdenes según Instancia'!AD41=0,"-",('Órdenes según Instancia'!T41/'Órdenes según Instancia'!AD41)))</f>
        <v>-</v>
      </c>
      <c r="Q41" s="35" t="str">
        <f>IF('Órdenes según Instancia'!Y41=0,"-",IF('Órdenes según Instancia'!AD41=0,"-",('Órdenes según Instancia'!Y41/'Órdenes según Instancia'!AD41)))</f>
        <v>-</v>
      </c>
      <c r="R41" s="35">
        <f>IF('Órdenes según Instancia'!F41=0,"-",IF('Órdenes según Instancia'!AE41=0,"-",('Órdenes según Instancia'!F41/'Órdenes según Instancia'!AE41)))</f>
        <v>1</v>
      </c>
      <c r="S41" s="35" t="str">
        <f>IF('Órdenes según Instancia'!K41=0,"-",IF('Órdenes según Instancia'!AE41=0,"-",('Órdenes según Instancia'!K41/'Órdenes según Instancia'!AE41)))</f>
        <v>-</v>
      </c>
      <c r="T41" s="35" t="str">
        <f>IF('Órdenes según Instancia'!P41=0,"-",IF('Órdenes según Instancia'!AE41=0,"-",('Órdenes según Instancia'!P41/'Órdenes según Instancia'!AE41)))</f>
        <v>-</v>
      </c>
      <c r="U41" s="35" t="str">
        <f>IF('Órdenes según Instancia'!U41=0,"-",IF('Órdenes según Instancia'!AE41=0,"-",('Órdenes según Instancia'!U41/('Órdenes según Instancia'!AE41))))</f>
        <v>-</v>
      </c>
      <c r="V41" s="35" t="str">
        <f>IF('Órdenes según Instancia'!Z41=0,"-",IF('Órdenes según Instancia'!AE41=0,"-",('Órdenes según Instancia'!Z41/'Órdenes según Instancia'!AE41)))</f>
        <v>-</v>
      </c>
    </row>
    <row r="42" spans="2:22" ht="20.100000000000001" customHeight="1" thickBot="1" x14ac:dyDescent="0.25">
      <c r="B42" s="4" t="s">
        <v>225</v>
      </c>
      <c r="C42" s="35">
        <f>IF('Órdenes según Instancia'!C42=0,"-",IF('Órdenes según Instancia'!AB42=0,"-",('Órdenes según Instancia'!C42/'Órdenes según Instancia'!AB42)))</f>
        <v>0.91666666666666663</v>
      </c>
      <c r="D42" s="35" t="str">
        <f>IF('Órdenes según Instancia'!H42=0,"-",IF('Órdenes según Instancia'!AB42=0,"-",('Órdenes según Instancia'!H42/'Órdenes según Instancia'!AB42)))</f>
        <v>-</v>
      </c>
      <c r="E42" s="35">
        <f>IF('Órdenes según Instancia'!M42=0,"-",IF('Órdenes según Instancia'!AB42=0,"-",('Órdenes según Instancia'!M42/'Órdenes según Instancia'!AB42)))</f>
        <v>1.282051282051282E-2</v>
      </c>
      <c r="F42" s="35">
        <f>IF('Órdenes según Instancia'!R42=0,"-",IF('Órdenes según Instancia'!AB42=0,"-",('Órdenes según Instancia'!R42/'Órdenes según Instancia'!AB42)))</f>
        <v>7.0512820512820512E-2</v>
      </c>
      <c r="G42" s="35" t="str">
        <f>IF('Órdenes según Instancia'!W42=0,"-",IF('Órdenes según Instancia'!AB42=0,"-",('Órdenes según Instancia'!W42/'Órdenes según Instancia'!AB42)))</f>
        <v>-</v>
      </c>
      <c r="H42" s="35" t="str">
        <f>IF('Órdenes según Instancia'!D42=0,"-",IF('Órdenes según Instancia'!AC42=0,"-",('Órdenes según Instancia'!D42/'Órdenes según Instancia'!AC42)))</f>
        <v>-</v>
      </c>
      <c r="I42" s="35" t="str">
        <f>IF('Órdenes según Instancia'!I42=0,"-",IF('Órdenes según Instancia'!AC42=0,"-",('Órdenes según Instancia'!I42/'Órdenes según Instancia'!AC42)))</f>
        <v>-</v>
      </c>
      <c r="J42" s="35" t="str">
        <f>IF('Órdenes según Instancia'!N42=0,"-",IF('Órdenes según Instancia'!AC42=0,"-",('Órdenes según Instancia'!N42/'Órdenes según Instancia'!AC42)))</f>
        <v>-</v>
      </c>
      <c r="K42" s="35" t="str">
        <f>IF('Órdenes según Instancia'!S42=0,"-",IF('Órdenes según Instancia'!AC42=0,"-",('Órdenes según Instancia'!S42/'Órdenes según Instancia'!AC42)))</f>
        <v>-</v>
      </c>
      <c r="L42" s="35" t="str">
        <f>IF('Órdenes según Instancia'!X42=0,"-",IF('Órdenes según Instancia'!AC42=0,"-",('Órdenes según Instancia'!X42/'Órdenes según Instancia'!AC42)))</f>
        <v>-</v>
      </c>
      <c r="M42" s="35">
        <f>IF('Órdenes según Instancia'!E42=0,"-",IF('Órdenes según Instancia'!AD42=0,"-",('Órdenes según Instancia'!E42/'Órdenes según Instancia'!AD42)))</f>
        <v>0.91549295774647887</v>
      </c>
      <c r="N42" s="35" t="str">
        <f>IF('Órdenes según Instancia'!J42=0,"-",IF('Órdenes según Instancia'!AD42=0,"-",('Órdenes según Instancia'!J42/'Órdenes según Instancia'!AD42)))</f>
        <v>-</v>
      </c>
      <c r="O42" s="35">
        <f>IF('Órdenes según Instancia'!O42=0,"-",IF('Órdenes según Instancia'!AD42=0,"-",('Órdenes según Instancia'!O42/'Órdenes según Instancia'!AD42)))</f>
        <v>7.0422535211267607E-3</v>
      </c>
      <c r="P42" s="35">
        <f>IF('Órdenes según Instancia'!T42=0,"-",IF('Órdenes según Instancia'!AD42=0,"-",('Órdenes según Instancia'!T42/'Órdenes según Instancia'!AD42)))</f>
        <v>7.746478873239436E-2</v>
      </c>
      <c r="Q42" s="35" t="str">
        <f>IF('Órdenes según Instancia'!Y42=0,"-",IF('Órdenes según Instancia'!AD42=0,"-",('Órdenes según Instancia'!Y42/'Órdenes según Instancia'!AD42)))</f>
        <v>-</v>
      </c>
      <c r="R42" s="35">
        <f>IF('Órdenes según Instancia'!F42=0,"-",IF('Órdenes según Instancia'!AE42=0,"-",('Órdenes según Instancia'!F42/'Órdenes según Instancia'!AE42)))</f>
        <v>0.9285714285714286</v>
      </c>
      <c r="S42" s="35" t="str">
        <f>IF('Órdenes según Instancia'!K42=0,"-",IF('Órdenes según Instancia'!AE42=0,"-",('Órdenes según Instancia'!K42/'Órdenes según Instancia'!AE42)))</f>
        <v>-</v>
      </c>
      <c r="T42" s="35">
        <f>IF('Órdenes según Instancia'!P42=0,"-",IF('Órdenes según Instancia'!AE42=0,"-",('Órdenes según Instancia'!P42/'Órdenes según Instancia'!AE42)))</f>
        <v>7.1428571428571425E-2</v>
      </c>
      <c r="U42" s="35" t="str">
        <f>IF('Órdenes según Instancia'!U42=0,"-",IF('Órdenes según Instancia'!AE42=0,"-",('Órdenes según Instancia'!U42/('Órdenes según Instancia'!AE42))))</f>
        <v>-</v>
      </c>
      <c r="V42" s="35" t="str">
        <f>IF('Órdenes según Instancia'!Z42=0,"-",IF('Órdenes según Instancia'!AE42=0,"-",('Órdenes según Instancia'!Z42/'Órdenes según Instancia'!AE42)))</f>
        <v>-</v>
      </c>
    </row>
    <row r="43" spans="2:22" ht="20.100000000000001" customHeight="1" thickBot="1" x14ac:dyDescent="0.25">
      <c r="B43" s="4" t="s">
        <v>226</v>
      </c>
      <c r="C43" s="35">
        <f>IF('Órdenes según Instancia'!C43=0,"-",IF('Órdenes según Instancia'!AB43=0,"-",('Órdenes según Instancia'!C43/'Órdenes según Instancia'!AB43)))</f>
        <v>0.99029126213592233</v>
      </c>
      <c r="D43" s="35" t="str">
        <f>IF('Órdenes según Instancia'!H43=0,"-",IF('Órdenes según Instancia'!AB43=0,"-",('Órdenes según Instancia'!H43/'Órdenes según Instancia'!AB43)))</f>
        <v>-</v>
      </c>
      <c r="E43" s="35">
        <f>IF('Órdenes según Instancia'!M43=0,"-",IF('Órdenes según Instancia'!AB43=0,"-",('Órdenes según Instancia'!M43/'Órdenes según Instancia'!AB43)))</f>
        <v>9.7087378640776691E-3</v>
      </c>
      <c r="F43" s="35" t="str">
        <f>IF('Órdenes según Instancia'!R43=0,"-",IF('Órdenes según Instancia'!AB43=0,"-",('Órdenes según Instancia'!R43/'Órdenes según Instancia'!AB43)))</f>
        <v>-</v>
      </c>
      <c r="G43" s="35" t="str">
        <f>IF('Órdenes según Instancia'!W43=0,"-",IF('Órdenes según Instancia'!AB43=0,"-",('Órdenes según Instancia'!W43/'Órdenes según Instancia'!AB43)))</f>
        <v>-</v>
      </c>
      <c r="H43" s="35" t="str">
        <f>IF('Órdenes según Instancia'!D43=0,"-",IF('Órdenes según Instancia'!AC43=0,"-",('Órdenes según Instancia'!D43/'Órdenes según Instancia'!AC43)))</f>
        <v>-</v>
      </c>
      <c r="I43" s="35" t="str">
        <f>IF('Órdenes según Instancia'!I43=0,"-",IF('Órdenes según Instancia'!AC43=0,"-",('Órdenes según Instancia'!I43/'Órdenes según Instancia'!AC43)))</f>
        <v>-</v>
      </c>
      <c r="J43" s="35" t="str">
        <f>IF('Órdenes según Instancia'!N43=0,"-",IF('Órdenes según Instancia'!AC43=0,"-",('Órdenes según Instancia'!N43/'Órdenes según Instancia'!AC43)))</f>
        <v>-</v>
      </c>
      <c r="K43" s="35" t="str">
        <f>IF('Órdenes según Instancia'!S43=0,"-",IF('Órdenes según Instancia'!AC43=0,"-",('Órdenes según Instancia'!S43/'Órdenes según Instancia'!AC43)))</f>
        <v>-</v>
      </c>
      <c r="L43" s="35" t="str">
        <f>IF('Órdenes según Instancia'!X43=0,"-",IF('Órdenes según Instancia'!AC43=0,"-",('Órdenes según Instancia'!X43/'Órdenes según Instancia'!AC43)))</f>
        <v>-</v>
      </c>
      <c r="M43" s="35">
        <f>IF('Órdenes según Instancia'!E43=0,"-",IF('Órdenes según Instancia'!AD43=0,"-",('Órdenes según Instancia'!E43/'Órdenes según Instancia'!AD43)))</f>
        <v>0.9850746268656716</v>
      </c>
      <c r="N43" s="35" t="str">
        <f>IF('Órdenes según Instancia'!J43=0,"-",IF('Órdenes según Instancia'!AD43=0,"-",('Órdenes según Instancia'!J43/'Órdenes según Instancia'!AD43)))</f>
        <v>-</v>
      </c>
      <c r="O43" s="35">
        <f>IF('Órdenes según Instancia'!O43=0,"-",IF('Órdenes según Instancia'!AD43=0,"-",('Órdenes según Instancia'!O43/'Órdenes según Instancia'!AD43)))</f>
        <v>1.4925373134328358E-2</v>
      </c>
      <c r="P43" s="35" t="str">
        <f>IF('Órdenes según Instancia'!T43=0,"-",IF('Órdenes según Instancia'!AD43=0,"-",('Órdenes según Instancia'!T43/'Órdenes según Instancia'!AD43)))</f>
        <v>-</v>
      </c>
      <c r="Q43" s="35" t="str">
        <f>IF('Órdenes según Instancia'!Y43=0,"-",IF('Órdenes según Instancia'!AD43=0,"-",('Órdenes según Instancia'!Y43/'Órdenes según Instancia'!AD43)))</f>
        <v>-</v>
      </c>
      <c r="R43" s="35">
        <f>IF('Órdenes según Instancia'!F43=0,"-",IF('Órdenes según Instancia'!AE43=0,"-",('Órdenes según Instancia'!F43/'Órdenes según Instancia'!AE43)))</f>
        <v>1</v>
      </c>
      <c r="S43" s="35" t="str">
        <f>IF('Órdenes según Instancia'!K43=0,"-",IF('Órdenes según Instancia'!AE43=0,"-",('Órdenes según Instancia'!K43/'Órdenes según Instancia'!AE43)))</f>
        <v>-</v>
      </c>
      <c r="T43" s="35" t="str">
        <f>IF('Órdenes según Instancia'!P43=0,"-",IF('Órdenes según Instancia'!AE43=0,"-",('Órdenes según Instancia'!P43/'Órdenes según Instancia'!AE43)))</f>
        <v>-</v>
      </c>
      <c r="U43" s="35" t="str">
        <f>IF('Órdenes según Instancia'!U43=0,"-",IF('Órdenes según Instancia'!AE43=0,"-",('Órdenes según Instancia'!U43/('Órdenes según Instancia'!AE43))))</f>
        <v>-</v>
      </c>
      <c r="V43" s="35" t="str">
        <f>IF('Órdenes según Instancia'!Z43=0,"-",IF('Órdenes según Instancia'!AE43=0,"-",('Órdenes según Instancia'!Z43/'Órdenes según Instancia'!AE43)))</f>
        <v>-</v>
      </c>
    </row>
    <row r="44" spans="2:22" ht="20.100000000000001" customHeight="1" thickBot="1" x14ac:dyDescent="0.25">
      <c r="B44" s="4" t="s">
        <v>227</v>
      </c>
      <c r="C44" s="35">
        <f>IF('Órdenes según Instancia'!C44=0,"-",IF('Órdenes según Instancia'!AB44=0,"-",('Órdenes según Instancia'!C44/'Órdenes según Instancia'!AB44)))</f>
        <v>0.98966942148760328</v>
      </c>
      <c r="D44" s="35">
        <f>IF('Órdenes según Instancia'!H44=0,"-",IF('Órdenes según Instancia'!AB44=0,"-",('Órdenes según Instancia'!H44/'Órdenes según Instancia'!AB44)))</f>
        <v>6.1983471074380167E-3</v>
      </c>
      <c r="E44" s="35" t="str">
        <f>IF('Órdenes según Instancia'!M44=0,"-",IF('Órdenes según Instancia'!AB44=0,"-",('Órdenes según Instancia'!M44/'Órdenes según Instancia'!AB44)))</f>
        <v>-</v>
      </c>
      <c r="F44" s="35">
        <f>IF('Órdenes según Instancia'!R44=0,"-",IF('Órdenes según Instancia'!AB44=0,"-",('Órdenes según Instancia'!R44/'Órdenes según Instancia'!AB44)))</f>
        <v>4.1322314049586778E-3</v>
      </c>
      <c r="G44" s="35" t="str">
        <f>IF('Órdenes según Instancia'!W44=0,"-",IF('Órdenes según Instancia'!AB44=0,"-",('Órdenes según Instancia'!W44/'Órdenes según Instancia'!AB44)))</f>
        <v>-</v>
      </c>
      <c r="H44" s="35" t="str">
        <f>IF('Órdenes según Instancia'!D44=0,"-",IF('Órdenes según Instancia'!AC44=0,"-",('Órdenes según Instancia'!D44/'Órdenes según Instancia'!AC44)))</f>
        <v>-</v>
      </c>
      <c r="I44" s="35" t="str">
        <f>IF('Órdenes según Instancia'!I44=0,"-",IF('Órdenes según Instancia'!AC44=0,"-",('Órdenes según Instancia'!I44/'Órdenes según Instancia'!AC44)))</f>
        <v>-</v>
      </c>
      <c r="J44" s="35" t="str">
        <f>IF('Órdenes según Instancia'!N44=0,"-",IF('Órdenes según Instancia'!AC44=0,"-",('Órdenes según Instancia'!N44/'Órdenes según Instancia'!AC44)))</f>
        <v>-</v>
      </c>
      <c r="K44" s="35" t="str">
        <f>IF('Órdenes según Instancia'!S44=0,"-",IF('Órdenes según Instancia'!AC44=0,"-",('Órdenes según Instancia'!S44/'Órdenes según Instancia'!AC44)))</f>
        <v>-</v>
      </c>
      <c r="L44" s="35" t="str">
        <f>IF('Órdenes según Instancia'!X44=0,"-",IF('Órdenes según Instancia'!AC44=0,"-",('Órdenes según Instancia'!X44/'Órdenes según Instancia'!AC44)))</f>
        <v>-</v>
      </c>
      <c r="M44" s="35">
        <f>IF('Órdenes según Instancia'!E44=0,"-",IF('Órdenes según Instancia'!AD44=0,"-",('Órdenes según Instancia'!E44/'Órdenes según Instancia'!AD44)))</f>
        <v>0.99442896935933145</v>
      </c>
      <c r="N44" s="35" t="str">
        <f>IF('Órdenes según Instancia'!J44=0,"-",IF('Órdenes según Instancia'!AD44=0,"-",('Órdenes según Instancia'!J44/'Órdenes según Instancia'!AD44)))</f>
        <v>-</v>
      </c>
      <c r="O44" s="35" t="str">
        <f>IF('Órdenes según Instancia'!O44=0,"-",IF('Órdenes según Instancia'!AD44=0,"-",('Órdenes según Instancia'!O44/'Órdenes según Instancia'!AD44)))</f>
        <v>-</v>
      </c>
      <c r="P44" s="35">
        <f>IF('Órdenes según Instancia'!T44=0,"-",IF('Órdenes según Instancia'!AD44=0,"-",('Órdenes según Instancia'!T44/'Órdenes según Instancia'!AD44)))</f>
        <v>5.5710306406685237E-3</v>
      </c>
      <c r="Q44" s="35" t="str">
        <f>IF('Órdenes según Instancia'!Y44=0,"-",IF('Órdenes según Instancia'!AD44=0,"-",('Órdenes según Instancia'!Y44/'Órdenes según Instancia'!AD44)))</f>
        <v>-</v>
      </c>
      <c r="R44" s="35">
        <f>IF('Órdenes según Instancia'!F44=0,"-",IF('Órdenes según Instancia'!AE44=0,"-",('Órdenes según Instancia'!F44/'Órdenes según Instancia'!AE44)))</f>
        <v>0.97599999999999998</v>
      </c>
      <c r="S44" s="35">
        <f>IF('Órdenes según Instancia'!K44=0,"-",IF('Órdenes según Instancia'!AE44=0,"-",('Órdenes según Instancia'!K44/'Órdenes según Instancia'!AE44)))</f>
        <v>2.4E-2</v>
      </c>
      <c r="T44" s="35" t="str">
        <f>IF('Órdenes según Instancia'!P44=0,"-",IF('Órdenes según Instancia'!AE44=0,"-",('Órdenes según Instancia'!P44/'Órdenes según Instancia'!AE44)))</f>
        <v>-</v>
      </c>
      <c r="U44" s="35" t="str">
        <f>IF('Órdenes según Instancia'!U44=0,"-",IF('Órdenes según Instancia'!AE44=0,"-",('Órdenes según Instancia'!U44/('Órdenes según Instancia'!AE44))))</f>
        <v>-</v>
      </c>
      <c r="V44" s="35" t="str">
        <f>IF('Órdenes según Instancia'!Z44=0,"-",IF('Órdenes según Instancia'!AE44=0,"-",('Órdenes según Instancia'!Z44/'Órdenes según Instancia'!AE44)))</f>
        <v>-</v>
      </c>
    </row>
    <row r="45" spans="2:22" ht="20.100000000000001" customHeight="1" thickBot="1" x14ac:dyDescent="0.25">
      <c r="B45" s="4" t="s">
        <v>228</v>
      </c>
      <c r="C45" s="35">
        <f>IF('Órdenes según Instancia'!C45=0,"-",IF('Órdenes según Instancia'!AB45=0,"-",('Órdenes según Instancia'!C45/'Órdenes según Instancia'!AB45)))</f>
        <v>0.98389416163359222</v>
      </c>
      <c r="D45" s="35">
        <f>IF('Órdenes según Instancia'!H45=0,"-",IF('Órdenes según Instancia'!AB45=0,"-",('Órdenes según Instancia'!H45/'Órdenes según Instancia'!AB45)))</f>
        <v>2.0132297958009777E-3</v>
      </c>
      <c r="E45" s="35">
        <f>IF('Órdenes según Instancia'!M45=0,"-",IF('Órdenes según Instancia'!AB45=0,"-",('Órdenes según Instancia'!M45/'Órdenes según Instancia'!AB45)))</f>
        <v>1.2366983031348864E-2</v>
      </c>
      <c r="F45" s="35">
        <f>IF('Órdenes según Instancia'!R45=0,"-",IF('Órdenes según Instancia'!AB45=0,"-",('Órdenes según Instancia'!R45/'Órdenes según Instancia'!AB45)))</f>
        <v>1.7256255392579811E-3</v>
      </c>
      <c r="G45" s="35" t="str">
        <f>IF('Órdenes según Instancia'!W45=0,"-",IF('Órdenes según Instancia'!AB45=0,"-",('Órdenes según Instancia'!W45/'Órdenes según Instancia'!AB45)))</f>
        <v>-</v>
      </c>
      <c r="H45" s="35">
        <f>IF('Órdenes según Instancia'!D45=0,"-",IF('Órdenes según Instancia'!AC45=0,"-",('Órdenes según Instancia'!D45/'Órdenes según Instancia'!AC45)))</f>
        <v>1</v>
      </c>
      <c r="I45" s="35" t="str">
        <f>IF('Órdenes según Instancia'!I45=0,"-",IF('Órdenes según Instancia'!AC45=0,"-",('Órdenes según Instancia'!I45/'Órdenes según Instancia'!AC45)))</f>
        <v>-</v>
      </c>
      <c r="J45" s="35" t="str">
        <f>IF('Órdenes según Instancia'!N45=0,"-",IF('Órdenes según Instancia'!AC45=0,"-",('Órdenes según Instancia'!N45/'Órdenes según Instancia'!AC45)))</f>
        <v>-</v>
      </c>
      <c r="K45" s="35" t="str">
        <f>IF('Órdenes según Instancia'!S45=0,"-",IF('Órdenes según Instancia'!AC45=0,"-",('Órdenes según Instancia'!S45/'Órdenes según Instancia'!AC45)))</f>
        <v>-</v>
      </c>
      <c r="L45" s="35" t="str">
        <f>IF('Órdenes según Instancia'!X45=0,"-",IF('Órdenes según Instancia'!AC45=0,"-",('Órdenes según Instancia'!X45/'Órdenes según Instancia'!AC45)))</f>
        <v>-</v>
      </c>
      <c r="M45" s="35">
        <f>IF('Órdenes según Instancia'!E45=0,"-",IF('Órdenes según Instancia'!AD45=0,"-",('Órdenes según Instancia'!E45/'Órdenes según Instancia'!AD45)))</f>
        <v>0.9673202614379085</v>
      </c>
      <c r="N45" s="35">
        <f>IF('Órdenes según Instancia'!J45=0,"-",IF('Órdenes según Instancia'!AD45=0,"-",('Órdenes según Instancia'!J45/'Órdenes según Instancia'!AD45)))</f>
        <v>1.30718954248366E-3</v>
      </c>
      <c r="O45" s="35">
        <f>IF('Órdenes según Instancia'!O45=0,"-",IF('Órdenes según Instancia'!AD45=0,"-",('Órdenes según Instancia'!O45/'Órdenes según Instancia'!AD45)))</f>
        <v>2.7450980392156862E-2</v>
      </c>
      <c r="P45" s="35">
        <f>IF('Órdenes según Instancia'!T45=0,"-",IF('Órdenes según Instancia'!AD45=0,"-",('Órdenes según Instancia'!T45/'Órdenes según Instancia'!AD45)))</f>
        <v>3.9215686274509803E-3</v>
      </c>
      <c r="Q45" s="35" t="str">
        <f>IF('Órdenes según Instancia'!Y45=0,"-",IF('Órdenes según Instancia'!AD45=0,"-",('Órdenes según Instancia'!Y45/'Órdenes según Instancia'!AD45)))</f>
        <v>-</v>
      </c>
      <c r="R45" s="35">
        <f>IF('Órdenes según Instancia'!F45=0,"-",IF('Órdenes según Instancia'!AE45=0,"-",('Órdenes según Instancia'!F45/'Órdenes según Instancia'!AE45)))</f>
        <v>0.99691675231243582</v>
      </c>
      <c r="S45" s="35">
        <f>IF('Órdenes según Instancia'!K45=0,"-",IF('Órdenes según Instancia'!AE45=0,"-",('Órdenes según Instancia'!K45/'Órdenes según Instancia'!AE45)))</f>
        <v>2.5693730729701952E-3</v>
      </c>
      <c r="T45" s="35">
        <f>IF('Órdenes según Instancia'!P45=0,"-",IF('Órdenes según Instancia'!AE45=0,"-",('Órdenes según Instancia'!P45/'Órdenes según Instancia'!AE45)))</f>
        <v>5.1387461459403907E-4</v>
      </c>
      <c r="U45" s="35" t="str">
        <f>IF('Órdenes según Instancia'!U45=0,"-",IF('Órdenes según Instancia'!AE45=0,"-",('Órdenes según Instancia'!U45/('Órdenes según Instancia'!AE45))))</f>
        <v>-</v>
      </c>
      <c r="V45" s="35" t="str">
        <f>IF('Órdenes según Instancia'!Z45=0,"-",IF('Órdenes según Instancia'!AE45=0,"-",('Órdenes según Instancia'!Z45/'Órdenes según Instancia'!AE45)))</f>
        <v>-</v>
      </c>
    </row>
    <row r="46" spans="2:22" ht="20.100000000000001" customHeight="1" thickBot="1" x14ac:dyDescent="0.25">
      <c r="B46" s="4" t="s">
        <v>229</v>
      </c>
      <c r="C46" s="35">
        <f>IF('Órdenes según Instancia'!C46=0,"-",IF('Órdenes según Instancia'!AB46=0,"-",('Órdenes según Instancia'!C46/'Órdenes según Instancia'!AB46)))</f>
        <v>0.99377593360995853</v>
      </c>
      <c r="D46" s="35">
        <f>IF('Órdenes según Instancia'!H46=0,"-",IF('Órdenes según Instancia'!AB46=0,"-",('Órdenes según Instancia'!H46/'Órdenes según Instancia'!AB46)))</f>
        <v>2.0746887966804979E-3</v>
      </c>
      <c r="E46" s="35" t="str">
        <f>IF('Órdenes según Instancia'!M46=0,"-",IF('Órdenes según Instancia'!AB46=0,"-",('Órdenes según Instancia'!M46/'Órdenes según Instancia'!AB46)))</f>
        <v>-</v>
      </c>
      <c r="F46" s="35">
        <f>IF('Órdenes según Instancia'!R46=0,"-",IF('Órdenes según Instancia'!AB46=0,"-",('Órdenes según Instancia'!R46/'Órdenes según Instancia'!AB46)))</f>
        <v>4.1493775933609959E-3</v>
      </c>
      <c r="G46" s="35" t="str">
        <f>IF('Órdenes según Instancia'!W46=0,"-",IF('Órdenes según Instancia'!AB46=0,"-",('Órdenes según Instancia'!W46/'Órdenes según Instancia'!AB46)))</f>
        <v>-</v>
      </c>
      <c r="H46" s="35" t="str">
        <f>IF('Órdenes según Instancia'!D46=0,"-",IF('Órdenes según Instancia'!AC46=0,"-",('Órdenes según Instancia'!D46/'Órdenes según Instancia'!AC46)))</f>
        <v>-</v>
      </c>
      <c r="I46" s="35" t="str">
        <f>IF('Órdenes según Instancia'!I46=0,"-",IF('Órdenes según Instancia'!AC46=0,"-",('Órdenes según Instancia'!I46/'Órdenes según Instancia'!AC46)))</f>
        <v>-</v>
      </c>
      <c r="J46" s="35" t="str">
        <f>IF('Órdenes según Instancia'!N46=0,"-",IF('Órdenes según Instancia'!AC46=0,"-",('Órdenes según Instancia'!N46/'Órdenes según Instancia'!AC46)))</f>
        <v>-</v>
      </c>
      <c r="K46" s="35" t="str">
        <f>IF('Órdenes según Instancia'!S46=0,"-",IF('Órdenes según Instancia'!AC46=0,"-",('Órdenes según Instancia'!S46/'Órdenes según Instancia'!AC46)))</f>
        <v>-</v>
      </c>
      <c r="L46" s="35" t="str">
        <f>IF('Órdenes según Instancia'!X46=0,"-",IF('Órdenes según Instancia'!AC46=0,"-",('Órdenes según Instancia'!X46/'Órdenes según Instancia'!AC46)))</f>
        <v>-</v>
      </c>
      <c r="M46" s="35">
        <f>IF('Órdenes según Instancia'!E46=0,"-",IF('Órdenes según Instancia'!AD46=0,"-",('Órdenes según Instancia'!E46/'Órdenes según Instancia'!AD46)))</f>
        <v>0.98499999999999999</v>
      </c>
      <c r="N46" s="35">
        <f>IF('Órdenes según Instancia'!J46=0,"-",IF('Órdenes según Instancia'!AD46=0,"-",('Órdenes según Instancia'!J46/'Órdenes según Instancia'!AD46)))</f>
        <v>5.0000000000000001E-3</v>
      </c>
      <c r="O46" s="35" t="str">
        <f>IF('Órdenes según Instancia'!O46=0,"-",IF('Órdenes según Instancia'!AD46=0,"-",('Órdenes según Instancia'!O46/'Órdenes según Instancia'!AD46)))</f>
        <v>-</v>
      </c>
      <c r="P46" s="35">
        <f>IF('Órdenes según Instancia'!T46=0,"-",IF('Órdenes según Instancia'!AD46=0,"-",('Órdenes según Instancia'!T46/'Órdenes según Instancia'!AD46)))</f>
        <v>0.01</v>
      </c>
      <c r="Q46" s="35" t="str">
        <f>IF('Órdenes según Instancia'!Y46=0,"-",IF('Órdenes según Instancia'!AD46=0,"-",('Órdenes según Instancia'!Y46/'Órdenes según Instancia'!AD46)))</f>
        <v>-</v>
      </c>
      <c r="R46" s="35">
        <f>IF('Órdenes según Instancia'!F46=0,"-",IF('Órdenes según Instancia'!AE46=0,"-",('Órdenes según Instancia'!F46/'Órdenes según Instancia'!AE46)))</f>
        <v>1</v>
      </c>
      <c r="S46" s="35" t="str">
        <f>IF('Órdenes según Instancia'!K46=0,"-",IF('Órdenes según Instancia'!AE46=0,"-",('Órdenes según Instancia'!K46/'Órdenes según Instancia'!AE46)))</f>
        <v>-</v>
      </c>
      <c r="T46" s="35" t="str">
        <f>IF('Órdenes según Instancia'!P46=0,"-",IF('Órdenes según Instancia'!AE46=0,"-",('Órdenes según Instancia'!P46/'Órdenes según Instancia'!AE46)))</f>
        <v>-</v>
      </c>
      <c r="U46" s="35" t="str">
        <f>IF('Órdenes según Instancia'!U46=0,"-",IF('Órdenes según Instancia'!AE46=0,"-",('Órdenes según Instancia'!U46/('Órdenes según Instancia'!AE46))))</f>
        <v>-</v>
      </c>
      <c r="V46" s="35" t="str">
        <f>IF('Órdenes según Instancia'!Z46=0,"-",IF('Órdenes según Instancia'!AE46=0,"-",('Órdenes según Instancia'!Z46/'Órdenes según Instancia'!AE46)))</f>
        <v>-</v>
      </c>
    </row>
    <row r="47" spans="2:22" ht="20.100000000000001" customHeight="1" thickBot="1" x14ac:dyDescent="0.25">
      <c r="B47" s="4" t="s">
        <v>230</v>
      </c>
      <c r="C47" s="35">
        <f>IF('Órdenes según Instancia'!C47=0,"-",IF('Órdenes según Instancia'!AB47=0,"-",('Órdenes según Instancia'!C47/'Órdenes según Instancia'!AB47)))</f>
        <v>0.98005698005698005</v>
      </c>
      <c r="D47" s="35" t="str">
        <f>IF('Órdenes según Instancia'!H47=0,"-",IF('Órdenes según Instancia'!AB47=0,"-",('Órdenes según Instancia'!H47/'Órdenes según Instancia'!AB47)))</f>
        <v>-</v>
      </c>
      <c r="E47" s="35">
        <f>IF('Órdenes según Instancia'!M47=0,"-",IF('Órdenes según Instancia'!AB47=0,"-",('Órdenes según Instancia'!M47/'Órdenes según Instancia'!AB47)))</f>
        <v>1.9943019943019943E-2</v>
      </c>
      <c r="F47" s="35" t="str">
        <f>IF('Órdenes según Instancia'!R47=0,"-",IF('Órdenes según Instancia'!AB47=0,"-",('Órdenes según Instancia'!R47/'Órdenes según Instancia'!AB47)))</f>
        <v>-</v>
      </c>
      <c r="G47" s="35" t="str">
        <f>IF('Órdenes según Instancia'!W47=0,"-",IF('Órdenes según Instancia'!AB47=0,"-",('Órdenes según Instancia'!W47/'Órdenes según Instancia'!AB47)))</f>
        <v>-</v>
      </c>
      <c r="H47" s="35">
        <f>IF('Órdenes según Instancia'!D47=0,"-",IF('Órdenes según Instancia'!AC47=0,"-",('Órdenes según Instancia'!D47/'Órdenes según Instancia'!AC47)))</f>
        <v>1</v>
      </c>
      <c r="I47" s="35" t="str">
        <f>IF('Órdenes según Instancia'!I47=0,"-",IF('Órdenes según Instancia'!AC47=0,"-",('Órdenes según Instancia'!I47/'Órdenes según Instancia'!AC47)))</f>
        <v>-</v>
      </c>
      <c r="J47" s="35" t="str">
        <f>IF('Órdenes según Instancia'!N47=0,"-",IF('Órdenes según Instancia'!AC47=0,"-",('Órdenes según Instancia'!N47/'Órdenes según Instancia'!AC47)))</f>
        <v>-</v>
      </c>
      <c r="K47" s="35" t="str">
        <f>IF('Órdenes según Instancia'!S47=0,"-",IF('Órdenes según Instancia'!AC47=0,"-",('Órdenes según Instancia'!S47/'Órdenes según Instancia'!AC47)))</f>
        <v>-</v>
      </c>
      <c r="L47" s="35" t="str">
        <f>IF('Órdenes según Instancia'!X47=0,"-",IF('Órdenes según Instancia'!AC47=0,"-",('Órdenes según Instancia'!X47/'Órdenes según Instancia'!AC47)))</f>
        <v>-</v>
      </c>
      <c r="M47" s="35">
        <f>IF('Órdenes según Instancia'!E47=0,"-",IF('Órdenes según Instancia'!AD47=0,"-",('Órdenes según Instancia'!E47/'Órdenes según Instancia'!AD47)))</f>
        <v>0.9695652173913043</v>
      </c>
      <c r="N47" s="35" t="str">
        <f>IF('Órdenes según Instancia'!J47=0,"-",IF('Órdenes según Instancia'!AD47=0,"-",('Órdenes según Instancia'!J47/'Órdenes según Instancia'!AD47)))</f>
        <v>-</v>
      </c>
      <c r="O47" s="35">
        <f>IF('Órdenes según Instancia'!O47=0,"-",IF('Órdenes según Instancia'!AD47=0,"-",('Órdenes según Instancia'!O47/'Órdenes según Instancia'!AD47)))</f>
        <v>3.0434782608695653E-2</v>
      </c>
      <c r="P47" s="35" t="str">
        <f>IF('Órdenes según Instancia'!T47=0,"-",IF('Órdenes según Instancia'!AD47=0,"-",('Órdenes según Instancia'!T47/'Órdenes según Instancia'!AD47)))</f>
        <v>-</v>
      </c>
      <c r="Q47" s="35" t="str">
        <f>IF('Órdenes según Instancia'!Y47=0,"-",IF('Órdenes según Instancia'!AD47=0,"-",('Órdenes según Instancia'!Y47/'Órdenes según Instancia'!AD47)))</f>
        <v>-</v>
      </c>
      <c r="R47" s="35">
        <f>IF('Órdenes según Instancia'!F47=0,"-",IF('Órdenes según Instancia'!AE47=0,"-",('Órdenes según Instancia'!F47/'Órdenes según Instancia'!AE47)))</f>
        <v>1</v>
      </c>
      <c r="S47" s="35" t="str">
        <f>IF('Órdenes según Instancia'!K47=0,"-",IF('Órdenes según Instancia'!AE47=0,"-",('Órdenes según Instancia'!K47/'Órdenes según Instancia'!AE47)))</f>
        <v>-</v>
      </c>
      <c r="T47" s="35" t="str">
        <f>IF('Órdenes según Instancia'!P47=0,"-",IF('Órdenes según Instancia'!AE47=0,"-",('Órdenes según Instancia'!P47/'Órdenes según Instancia'!AE47)))</f>
        <v>-</v>
      </c>
      <c r="U47" s="35" t="str">
        <f>IF('Órdenes según Instancia'!U47=0,"-",IF('Órdenes según Instancia'!AE47=0,"-",('Órdenes según Instancia'!U47/('Órdenes según Instancia'!AE47))))</f>
        <v>-</v>
      </c>
      <c r="V47" s="35" t="str">
        <f>IF('Órdenes según Instancia'!Z47=0,"-",IF('Órdenes según Instancia'!AE47=0,"-",('Órdenes según Instancia'!Z47/'Órdenes según Instancia'!AE47)))</f>
        <v>-</v>
      </c>
    </row>
    <row r="48" spans="2:22" ht="20.100000000000001" customHeight="1" thickBot="1" x14ac:dyDescent="0.25">
      <c r="B48" s="4" t="s">
        <v>231</v>
      </c>
      <c r="C48" s="35">
        <f>IF('Órdenes según Instancia'!C48=0,"-",IF('Órdenes según Instancia'!AB48=0,"-",('Órdenes según Instancia'!C48/'Órdenes según Instancia'!AB48)))</f>
        <v>0.99625935162094759</v>
      </c>
      <c r="D48" s="35">
        <f>IF('Órdenes según Instancia'!H48=0,"-",IF('Órdenes según Instancia'!AB48=0,"-",('Órdenes según Instancia'!H48/'Órdenes según Instancia'!AB48)))</f>
        <v>3.740648379052369E-3</v>
      </c>
      <c r="E48" s="35" t="str">
        <f>IF('Órdenes según Instancia'!M48=0,"-",IF('Órdenes según Instancia'!AB48=0,"-",('Órdenes según Instancia'!M48/'Órdenes según Instancia'!AB48)))</f>
        <v>-</v>
      </c>
      <c r="F48" s="35" t="str">
        <f>IF('Órdenes según Instancia'!R48=0,"-",IF('Órdenes según Instancia'!AB48=0,"-",('Órdenes según Instancia'!R48/'Órdenes según Instancia'!AB48)))</f>
        <v>-</v>
      </c>
      <c r="G48" s="35" t="str">
        <f>IF('Órdenes según Instancia'!W48=0,"-",IF('Órdenes según Instancia'!AB48=0,"-",('Órdenes según Instancia'!W48/'Órdenes según Instancia'!AB48)))</f>
        <v>-</v>
      </c>
      <c r="H48" s="35">
        <f>IF('Órdenes según Instancia'!D48=0,"-",IF('Órdenes según Instancia'!AC48=0,"-",('Órdenes según Instancia'!D48/'Órdenes según Instancia'!AC48)))</f>
        <v>1</v>
      </c>
      <c r="I48" s="35" t="str">
        <f>IF('Órdenes según Instancia'!I48=0,"-",IF('Órdenes según Instancia'!AC48=0,"-",('Órdenes según Instancia'!I48/'Órdenes según Instancia'!AC48)))</f>
        <v>-</v>
      </c>
      <c r="J48" s="35" t="str">
        <f>IF('Órdenes según Instancia'!N48=0,"-",IF('Órdenes según Instancia'!AC48=0,"-",('Órdenes según Instancia'!N48/'Órdenes según Instancia'!AC48)))</f>
        <v>-</v>
      </c>
      <c r="K48" s="35" t="str">
        <f>IF('Órdenes según Instancia'!S48=0,"-",IF('Órdenes según Instancia'!AC48=0,"-",('Órdenes según Instancia'!S48/'Órdenes según Instancia'!AC48)))</f>
        <v>-</v>
      </c>
      <c r="L48" s="35" t="str">
        <f>IF('Órdenes según Instancia'!X48=0,"-",IF('Órdenes según Instancia'!AC48=0,"-",('Órdenes según Instancia'!X48/'Órdenes según Instancia'!AC48)))</f>
        <v>-</v>
      </c>
      <c r="M48" s="35">
        <f>IF('Órdenes según Instancia'!E48=0,"-",IF('Órdenes según Instancia'!AD48=0,"-",('Órdenes según Instancia'!E48/'Órdenes según Instancia'!AD48)))</f>
        <v>1</v>
      </c>
      <c r="N48" s="35" t="str">
        <f>IF('Órdenes según Instancia'!J48=0,"-",IF('Órdenes según Instancia'!AD48=0,"-",('Órdenes según Instancia'!J48/'Órdenes según Instancia'!AD48)))</f>
        <v>-</v>
      </c>
      <c r="O48" s="35" t="str">
        <f>IF('Órdenes según Instancia'!O48=0,"-",IF('Órdenes según Instancia'!AD48=0,"-",('Órdenes según Instancia'!O48/'Órdenes según Instancia'!AD48)))</f>
        <v>-</v>
      </c>
      <c r="P48" s="35" t="str">
        <f>IF('Órdenes según Instancia'!T48=0,"-",IF('Órdenes según Instancia'!AD48=0,"-",('Órdenes según Instancia'!T48/'Órdenes según Instancia'!AD48)))</f>
        <v>-</v>
      </c>
      <c r="Q48" s="35" t="str">
        <f>IF('Órdenes según Instancia'!Y48=0,"-",IF('Órdenes según Instancia'!AD48=0,"-",('Órdenes según Instancia'!Y48/'Órdenes según Instancia'!AD48)))</f>
        <v>-</v>
      </c>
      <c r="R48" s="35">
        <f>IF('Órdenes según Instancia'!F48=0,"-",IF('Órdenes según Instancia'!AE48=0,"-",('Órdenes según Instancia'!F48/'Órdenes según Instancia'!AE48)))</f>
        <v>0.98951048951048948</v>
      </c>
      <c r="S48" s="35">
        <f>IF('Órdenes según Instancia'!K48=0,"-",IF('Órdenes según Instancia'!AE48=0,"-",('Órdenes según Instancia'!K48/'Órdenes según Instancia'!AE48)))</f>
        <v>1.048951048951049E-2</v>
      </c>
      <c r="T48" s="35" t="str">
        <f>IF('Órdenes según Instancia'!P48=0,"-",IF('Órdenes según Instancia'!AE48=0,"-",('Órdenes según Instancia'!P48/'Órdenes según Instancia'!AE48)))</f>
        <v>-</v>
      </c>
      <c r="U48" s="35" t="str">
        <f>IF('Órdenes según Instancia'!U48=0,"-",IF('Órdenes según Instancia'!AE48=0,"-",('Órdenes según Instancia'!U48/('Órdenes según Instancia'!AE48))))</f>
        <v>-</v>
      </c>
      <c r="V48" s="35" t="str">
        <f>IF('Órdenes según Instancia'!Z48=0,"-",IF('Órdenes según Instancia'!AE48=0,"-",('Órdenes según Instancia'!Z48/'Órdenes según Instancia'!AE48)))</f>
        <v>-</v>
      </c>
    </row>
    <row r="49" spans="2:22" ht="20.100000000000001" customHeight="1" thickBot="1" x14ac:dyDescent="0.25">
      <c r="B49" s="4" t="s">
        <v>232</v>
      </c>
      <c r="C49" s="35">
        <f>IF('Órdenes según Instancia'!C49=0,"-",IF('Órdenes según Instancia'!AB49=0,"-",('Órdenes según Instancia'!C49/'Órdenes según Instancia'!AB49)))</f>
        <v>0.87406428885953324</v>
      </c>
      <c r="D49" s="35">
        <f>IF('Órdenes según Instancia'!H49=0,"-",IF('Órdenes según Instancia'!AB49=0,"-",('Órdenes según Instancia'!H49/'Órdenes según Instancia'!AB49)))</f>
        <v>1.7613386173491853E-3</v>
      </c>
      <c r="E49" s="35">
        <f>IF('Órdenes según Instancia'!M49=0,"-",IF('Órdenes según Instancia'!AB49=0,"-",('Órdenes según Instancia'!M49/'Órdenes según Instancia'!AB49)))</f>
        <v>0.11977102597974461</v>
      </c>
      <c r="F49" s="35">
        <f>IF('Órdenes según Instancia'!R49=0,"-",IF('Órdenes según Instancia'!AB49=0,"-",('Órdenes según Instancia'!R49/'Órdenes según Instancia'!AB49)))</f>
        <v>3.9630118890356669E-3</v>
      </c>
      <c r="G49" s="35">
        <f>IF('Órdenes según Instancia'!W49=0,"-",IF('Órdenes según Instancia'!AB49=0,"-",('Órdenes según Instancia'!W49/'Órdenes según Instancia'!AB49)))</f>
        <v>4.4033465433729633E-4</v>
      </c>
      <c r="H49" s="35">
        <f>IF('Órdenes según Instancia'!D49=0,"-",IF('Órdenes según Instancia'!AC49=0,"-",('Órdenes según Instancia'!D49/'Órdenes según Instancia'!AC49)))</f>
        <v>1</v>
      </c>
      <c r="I49" s="35" t="str">
        <f>IF('Órdenes según Instancia'!I49=0,"-",IF('Órdenes según Instancia'!AC49=0,"-",('Órdenes según Instancia'!I49/'Órdenes según Instancia'!AC49)))</f>
        <v>-</v>
      </c>
      <c r="J49" s="35" t="str">
        <f>IF('Órdenes según Instancia'!N49=0,"-",IF('Órdenes según Instancia'!AC49=0,"-",('Órdenes según Instancia'!N49/'Órdenes según Instancia'!AC49)))</f>
        <v>-</v>
      </c>
      <c r="K49" s="35" t="str">
        <f>IF('Órdenes según Instancia'!S49=0,"-",IF('Órdenes según Instancia'!AC49=0,"-",('Órdenes según Instancia'!S49/'Órdenes según Instancia'!AC49)))</f>
        <v>-</v>
      </c>
      <c r="L49" s="35" t="str">
        <f>IF('Órdenes según Instancia'!X49=0,"-",IF('Órdenes según Instancia'!AC49=0,"-",('Órdenes según Instancia'!X49/'Órdenes según Instancia'!AC49)))</f>
        <v>-</v>
      </c>
      <c r="M49" s="35">
        <f>IF('Órdenes según Instancia'!E49=0,"-",IF('Órdenes según Instancia'!AD49=0,"-",('Órdenes según Instancia'!E49/'Órdenes según Instancia'!AD49)))</f>
        <v>0.8658354114713217</v>
      </c>
      <c r="N49" s="35">
        <f>IF('Órdenes según Instancia'!J49=0,"-",IF('Órdenes según Instancia'!AD49=0,"-",('Órdenes según Instancia'!J49/'Órdenes según Instancia'!AD49)))</f>
        <v>9.9750623441396502E-4</v>
      </c>
      <c r="O49" s="35">
        <f>IF('Órdenes según Instancia'!O49=0,"-",IF('Órdenes según Instancia'!AD49=0,"-",('Órdenes según Instancia'!O49/'Órdenes según Instancia'!AD49)))</f>
        <v>0.12817955112219451</v>
      </c>
      <c r="P49" s="35">
        <f>IF('Órdenes según Instancia'!T49=0,"-",IF('Órdenes según Instancia'!AD49=0,"-",('Órdenes según Instancia'!T49/'Órdenes según Instancia'!AD49)))</f>
        <v>4.4887780548628431E-3</v>
      </c>
      <c r="Q49" s="35">
        <f>IF('Órdenes según Instancia'!Y49=0,"-",IF('Órdenes según Instancia'!AD49=0,"-",('Órdenes según Instancia'!Y49/'Órdenes según Instancia'!AD49)))</f>
        <v>4.9875311720698251E-4</v>
      </c>
      <c r="R49" s="35">
        <f>IF('Órdenes según Instancia'!F49=0,"-",IF('Órdenes según Instancia'!AE49=0,"-",('Órdenes según Instancia'!F49/'Órdenes según Instancia'!AE49)))</f>
        <v>0.93536121673003803</v>
      </c>
      <c r="S49" s="35">
        <f>IF('Órdenes según Instancia'!K49=0,"-",IF('Órdenes según Instancia'!AE49=0,"-",('Órdenes según Instancia'!K49/'Órdenes según Instancia'!AE49)))</f>
        <v>7.6045627376425855E-3</v>
      </c>
      <c r="T49" s="35">
        <f>IF('Órdenes según Instancia'!P49=0,"-",IF('Órdenes según Instancia'!AE49=0,"-",('Órdenes según Instancia'!P49/'Órdenes según Instancia'!AE49)))</f>
        <v>5.7034220532319393E-2</v>
      </c>
      <c r="U49" s="35" t="str">
        <f>IF('Órdenes según Instancia'!U49=0,"-",IF('Órdenes según Instancia'!AE49=0,"-",('Órdenes según Instancia'!U49/('Órdenes según Instancia'!AE49))))</f>
        <v>-</v>
      </c>
      <c r="V49" s="35" t="str">
        <f>IF('Órdenes según Instancia'!Z49=0,"-",IF('Órdenes según Instancia'!AE49=0,"-",('Órdenes según Instancia'!Z49/'Órdenes según Instancia'!AE49)))</f>
        <v>-</v>
      </c>
    </row>
    <row r="50" spans="2:22" ht="20.100000000000001" customHeight="1" thickBot="1" x14ac:dyDescent="0.25">
      <c r="B50" s="4" t="s">
        <v>233</v>
      </c>
      <c r="C50" s="35">
        <f>IF('Órdenes según Instancia'!C50=0,"-",IF('Órdenes según Instancia'!AB50=0,"-",('Órdenes según Instancia'!C50/'Órdenes según Instancia'!AB50)))</f>
        <v>0.96470588235294119</v>
      </c>
      <c r="D50" s="35" t="str">
        <f>IF('Órdenes según Instancia'!H50=0,"-",IF('Órdenes según Instancia'!AB50=0,"-",('Órdenes según Instancia'!H50/'Órdenes según Instancia'!AB50)))</f>
        <v>-</v>
      </c>
      <c r="E50" s="35">
        <f>IF('Órdenes según Instancia'!M50=0,"-",IF('Órdenes según Instancia'!AB50=0,"-",('Órdenes según Instancia'!M50/'Órdenes según Instancia'!AB50)))</f>
        <v>1.411764705882353E-2</v>
      </c>
      <c r="F50" s="35">
        <f>IF('Órdenes según Instancia'!R50=0,"-",IF('Órdenes según Instancia'!AB50=0,"-",('Órdenes según Instancia'!R50/'Órdenes según Instancia'!AB50)))</f>
        <v>2.1176470588235293E-2</v>
      </c>
      <c r="G50" s="35" t="str">
        <f>IF('Órdenes según Instancia'!W50=0,"-",IF('Órdenes según Instancia'!AB50=0,"-",('Órdenes según Instancia'!W50/'Órdenes según Instancia'!AB50)))</f>
        <v>-</v>
      </c>
      <c r="H50" s="35" t="str">
        <f>IF('Órdenes según Instancia'!D50=0,"-",IF('Órdenes según Instancia'!AC50=0,"-",('Órdenes según Instancia'!D50/'Órdenes según Instancia'!AC50)))</f>
        <v>-</v>
      </c>
      <c r="I50" s="35" t="str">
        <f>IF('Órdenes según Instancia'!I50=0,"-",IF('Órdenes según Instancia'!AC50=0,"-",('Órdenes según Instancia'!I50/'Órdenes según Instancia'!AC50)))</f>
        <v>-</v>
      </c>
      <c r="J50" s="35" t="str">
        <f>IF('Órdenes según Instancia'!N50=0,"-",IF('Órdenes según Instancia'!AC50=0,"-",('Órdenes según Instancia'!N50/'Órdenes según Instancia'!AC50)))</f>
        <v>-</v>
      </c>
      <c r="K50" s="35" t="str">
        <f>IF('Órdenes según Instancia'!S50=0,"-",IF('Órdenes según Instancia'!AC50=0,"-",('Órdenes según Instancia'!S50/'Órdenes según Instancia'!AC50)))</f>
        <v>-</v>
      </c>
      <c r="L50" s="35" t="str">
        <f>IF('Órdenes según Instancia'!X50=0,"-",IF('Órdenes según Instancia'!AC50=0,"-",('Órdenes según Instancia'!X50/'Órdenes según Instancia'!AC50)))</f>
        <v>-</v>
      </c>
      <c r="M50" s="35">
        <f>IF('Órdenes según Instancia'!E50=0,"-",IF('Órdenes según Instancia'!AD50=0,"-",('Órdenes según Instancia'!E50/'Órdenes según Instancia'!AD50)))</f>
        <v>0.96173469387755106</v>
      </c>
      <c r="N50" s="35" t="str">
        <f>IF('Órdenes según Instancia'!J50=0,"-",IF('Órdenes según Instancia'!AD50=0,"-",('Órdenes según Instancia'!J50/'Órdenes según Instancia'!AD50)))</f>
        <v>-</v>
      </c>
      <c r="O50" s="35">
        <f>IF('Órdenes según Instancia'!O50=0,"-",IF('Órdenes según Instancia'!AD50=0,"-",('Órdenes según Instancia'!O50/'Órdenes según Instancia'!AD50)))</f>
        <v>1.5306122448979591E-2</v>
      </c>
      <c r="P50" s="35">
        <f>IF('Órdenes según Instancia'!T50=0,"-",IF('Órdenes según Instancia'!AD50=0,"-",('Órdenes según Instancia'!T50/'Órdenes según Instancia'!AD50)))</f>
        <v>2.2959183673469389E-2</v>
      </c>
      <c r="Q50" s="35" t="str">
        <f>IF('Órdenes según Instancia'!Y50=0,"-",IF('Órdenes según Instancia'!AD50=0,"-",('Órdenes según Instancia'!Y50/'Órdenes según Instancia'!AD50)))</f>
        <v>-</v>
      </c>
      <c r="R50" s="35">
        <f>IF('Órdenes según Instancia'!F50=0,"-",IF('Órdenes según Instancia'!AE50=0,"-",('Órdenes según Instancia'!F50/'Órdenes según Instancia'!AE50)))</f>
        <v>1</v>
      </c>
      <c r="S50" s="35" t="str">
        <f>IF('Órdenes según Instancia'!K50=0,"-",IF('Órdenes según Instancia'!AE50=0,"-",('Órdenes según Instancia'!K50/'Órdenes según Instancia'!AE50)))</f>
        <v>-</v>
      </c>
      <c r="T50" s="35" t="str">
        <f>IF('Órdenes según Instancia'!P50=0,"-",IF('Órdenes según Instancia'!AE50=0,"-",('Órdenes según Instancia'!P50/'Órdenes según Instancia'!AE50)))</f>
        <v>-</v>
      </c>
      <c r="U50" s="35" t="str">
        <f>IF('Órdenes según Instancia'!U50=0,"-",IF('Órdenes según Instancia'!AE50=0,"-",('Órdenes según Instancia'!U50/('Órdenes según Instancia'!AE50))))</f>
        <v>-</v>
      </c>
      <c r="V50" s="35" t="str">
        <f>IF('Órdenes según Instancia'!Z50=0,"-",IF('Órdenes según Instancia'!AE50=0,"-",('Órdenes según Instancia'!Z50/'Órdenes según Instancia'!AE50)))</f>
        <v>-</v>
      </c>
    </row>
    <row r="51" spans="2:22" ht="20.100000000000001" customHeight="1" thickBot="1" x14ac:dyDescent="0.25">
      <c r="B51" s="4" t="s">
        <v>234</v>
      </c>
      <c r="C51" s="35">
        <f>IF('Órdenes según Instancia'!C51=0,"-",IF('Órdenes según Instancia'!AB51=0,"-",('Órdenes según Instancia'!C51/'Órdenes según Instancia'!AB51)))</f>
        <v>0.94404476418864913</v>
      </c>
      <c r="D51" s="35">
        <f>IF('Órdenes según Instancia'!H51=0,"-",IF('Órdenes según Instancia'!AB51=0,"-",('Órdenes según Instancia'!H51/'Órdenes según Instancia'!AB51)))</f>
        <v>1.5987210231814548E-3</v>
      </c>
      <c r="E51" s="35">
        <f>IF('Órdenes según Instancia'!M51=0,"-",IF('Órdenes según Instancia'!AB51=0,"-",('Órdenes según Instancia'!M51/'Órdenes según Instancia'!AB51)))</f>
        <v>2.0383693045563551E-2</v>
      </c>
      <c r="F51" s="35">
        <f>IF('Órdenes según Instancia'!R51=0,"-",IF('Órdenes según Instancia'!AB51=0,"-",('Órdenes según Instancia'!R51/'Órdenes según Instancia'!AB51)))</f>
        <v>3.3972821742605915E-2</v>
      </c>
      <c r="G51" s="35" t="str">
        <f>IF('Órdenes según Instancia'!W51=0,"-",IF('Órdenes según Instancia'!AB51=0,"-",('Órdenes según Instancia'!W51/'Órdenes según Instancia'!AB51)))</f>
        <v>-</v>
      </c>
      <c r="H51" s="35">
        <f>IF('Órdenes según Instancia'!D51=0,"-",IF('Órdenes según Instancia'!AC51=0,"-",('Órdenes según Instancia'!D51/'Órdenes según Instancia'!AC51)))</f>
        <v>0.97435897435897434</v>
      </c>
      <c r="I51" s="35">
        <f>IF('Órdenes según Instancia'!I51=0,"-",IF('Órdenes según Instancia'!AC51=0,"-",('Órdenes según Instancia'!I51/'Órdenes según Instancia'!AC51)))</f>
        <v>2.564102564102564E-2</v>
      </c>
      <c r="J51" s="35" t="str">
        <f>IF('Órdenes según Instancia'!N51=0,"-",IF('Órdenes según Instancia'!AC51=0,"-",('Órdenes según Instancia'!N51/'Órdenes según Instancia'!AC51)))</f>
        <v>-</v>
      </c>
      <c r="K51" s="35" t="str">
        <f>IF('Órdenes según Instancia'!S51=0,"-",IF('Órdenes según Instancia'!AC51=0,"-",('Órdenes según Instancia'!S51/'Órdenes según Instancia'!AC51)))</f>
        <v>-</v>
      </c>
      <c r="L51" s="35" t="str">
        <f>IF('Órdenes según Instancia'!X51=0,"-",IF('Órdenes según Instancia'!AC51=0,"-",('Órdenes según Instancia'!X51/'Órdenes según Instancia'!AC51)))</f>
        <v>-</v>
      </c>
      <c r="M51" s="35">
        <f>IF('Órdenes según Instancia'!E51=0,"-",IF('Órdenes según Instancia'!AD51=0,"-",('Órdenes según Instancia'!E51/'Órdenes según Instancia'!AD51)))</f>
        <v>0.93409885172241636</v>
      </c>
      <c r="N51" s="35">
        <f>IF('Órdenes según Instancia'!J51=0,"-",IF('Órdenes según Instancia'!AD51=0,"-",('Órdenes según Instancia'!J51/'Órdenes según Instancia'!AD51)))</f>
        <v>1.4977533699450823E-3</v>
      </c>
      <c r="O51" s="35">
        <f>IF('Órdenes según Instancia'!O51=0,"-",IF('Órdenes según Instancia'!AD51=0,"-",('Órdenes según Instancia'!O51/'Órdenes según Instancia'!AD51)))</f>
        <v>2.196704942586121E-2</v>
      </c>
      <c r="P51" s="35">
        <f>IF('Órdenes según Instancia'!T51=0,"-",IF('Órdenes según Instancia'!AD51=0,"-",('Órdenes según Instancia'!T51/'Órdenes según Instancia'!AD51)))</f>
        <v>4.2436345481777334E-2</v>
      </c>
      <c r="Q51" s="35" t="str">
        <f>IF('Órdenes según Instancia'!Y51=0,"-",IF('Órdenes según Instancia'!AD51=0,"-",('Órdenes según Instancia'!Y51/'Órdenes según Instancia'!AD51)))</f>
        <v>-</v>
      </c>
      <c r="R51" s="35">
        <f>IF('Órdenes según Instancia'!F51=0,"-",IF('Órdenes según Instancia'!AE51=0,"-",('Órdenes según Instancia'!F51/'Órdenes según Instancia'!AE51)))</f>
        <v>0.98478260869565215</v>
      </c>
      <c r="S51" s="35" t="str">
        <f>IF('Órdenes según Instancia'!K51=0,"-",IF('Órdenes según Instancia'!AE51=0,"-",('Órdenes según Instancia'!K51/'Órdenes según Instancia'!AE51)))</f>
        <v>-</v>
      </c>
      <c r="T51" s="35">
        <f>IF('Órdenes según Instancia'!P51=0,"-",IF('Órdenes según Instancia'!AE51=0,"-",('Órdenes según Instancia'!P51/'Órdenes según Instancia'!AE51)))</f>
        <v>1.5217391304347827E-2</v>
      </c>
      <c r="U51" s="35" t="str">
        <f>IF('Órdenes según Instancia'!U51=0,"-",IF('Órdenes según Instancia'!AE51=0,"-",('Órdenes según Instancia'!U51/('Órdenes según Instancia'!AE51))))</f>
        <v>-</v>
      </c>
      <c r="V51" s="35" t="str">
        <f>IF('Órdenes según Instancia'!Z51=0,"-",IF('Órdenes según Instancia'!AE51=0,"-",('Órdenes según Instancia'!Z51/'Órdenes según Instancia'!AE51)))</f>
        <v>-</v>
      </c>
    </row>
    <row r="52" spans="2:22" ht="20.100000000000001" customHeight="1" thickBot="1" x14ac:dyDescent="0.25">
      <c r="B52" s="4" t="s">
        <v>235</v>
      </c>
      <c r="C52" s="35">
        <f>IF('Órdenes según Instancia'!C52=0,"-",IF('Órdenes según Instancia'!AB52=0,"-",('Órdenes según Instancia'!C52/'Órdenes según Instancia'!AB52)))</f>
        <v>0.92268907563025215</v>
      </c>
      <c r="D52" s="35">
        <f>IF('Órdenes según Instancia'!H52=0,"-",IF('Órdenes según Instancia'!AB52=0,"-",('Órdenes según Instancia'!H52/'Órdenes según Instancia'!AB52)))</f>
        <v>1.5126050420168067E-2</v>
      </c>
      <c r="E52" s="35">
        <f>IF('Órdenes según Instancia'!M52=0,"-",IF('Órdenes según Instancia'!AB52=0,"-",('Órdenes según Instancia'!M52/'Órdenes según Instancia'!AB52)))</f>
        <v>3.8655462184873951E-2</v>
      </c>
      <c r="F52" s="35">
        <f>IF('Órdenes según Instancia'!R52=0,"-",IF('Órdenes según Instancia'!AB52=0,"-",('Órdenes según Instancia'!R52/'Órdenes según Instancia'!AB52)))</f>
        <v>2.3529411764705882E-2</v>
      </c>
      <c r="G52" s="35" t="str">
        <f>IF('Órdenes según Instancia'!W52=0,"-",IF('Órdenes según Instancia'!AB52=0,"-",('Órdenes según Instancia'!W52/'Órdenes según Instancia'!AB52)))</f>
        <v>-</v>
      </c>
      <c r="H52" s="35">
        <f>IF('Órdenes según Instancia'!D52=0,"-",IF('Órdenes según Instancia'!AC52=0,"-",('Órdenes según Instancia'!D52/'Órdenes según Instancia'!AC52)))</f>
        <v>1</v>
      </c>
      <c r="I52" s="35" t="str">
        <f>IF('Órdenes según Instancia'!I52=0,"-",IF('Órdenes según Instancia'!AC52=0,"-",('Órdenes según Instancia'!I52/'Órdenes según Instancia'!AC52)))</f>
        <v>-</v>
      </c>
      <c r="J52" s="35" t="str">
        <f>IF('Órdenes según Instancia'!N52=0,"-",IF('Órdenes según Instancia'!AC52=0,"-",('Órdenes según Instancia'!N52/'Órdenes según Instancia'!AC52)))</f>
        <v>-</v>
      </c>
      <c r="K52" s="35" t="str">
        <f>IF('Órdenes según Instancia'!S52=0,"-",IF('Órdenes según Instancia'!AC52=0,"-",('Órdenes según Instancia'!S52/'Órdenes según Instancia'!AC52)))</f>
        <v>-</v>
      </c>
      <c r="L52" s="35" t="str">
        <f>IF('Órdenes según Instancia'!X52=0,"-",IF('Órdenes según Instancia'!AC52=0,"-",('Órdenes según Instancia'!X52/'Órdenes según Instancia'!AC52)))</f>
        <v>-</v>
      </c>
      <c r="M52" s="35">
        <f>IF('Órdenes según Instancia'!E52=0,"-",IF('Órdenes según Instancia'!AD52=0,"-",('Órdenes según Instancia'!E52/'Órdenes según Instancia'!AD52)))</f>
        <v>0.91743119266055051</v>
      </c>
      <c r="N52" s="35" t="str">
        <f>IF('Órdenes según Instancia'!J52=0,"-",IF('Órdenes según Instancia'!AD52=0,"-",('Órdenes según Instancia'!J52/'Órdenes según Instancia'!AD52)))</f>
        <v>-</v>
      </c>
      <c r="O52" s="35">
        <f>IF('Órdenes según Instancia'!O52=0,"-",IF('Órdenes según Instancia'!AD52=0,"-",('Órdenes según Instancia'!O52/'Órdenes según Instancia'!AD52)))</f>
        <v>5.0458715596330278E-2</v>
      </c>
      <c r="P52" s="35">
        <f>IF('Órdenes según Instancia'!T52=0,"-",IF('Órdenes según Instancia'!AD52=0,"-",('Órdenes según Instancia'!T52/'Órdenes según Instancia'!AD52)))</f>
        <v>3.2110091743119268E-2</v>
      </c>
      <c r="Q52" s="35" t="str">
        <f>IF('Órdenes según Instancia'!Y52=0,"-",IF('Órdenes según Instancia'!AD52=0,"-",('Órdenes según Instancia'!Y52/'Órdenes según Instancia'!AD52)))</f>
        <v>-</v>
      </c>
      <c r="R52" s="35">
        <f>IF('Órdenes según Instancia'!F52=0,"-",IF('Órdenes según Instancia'!AE52=0,"-",('Órdenes según Instancia'!F52/'Órdenes según Instancia'!AE52)))</f>
        <v>0.93670886075949367</v>
      </c>
      <c r="S52" s="35">
        <f>IF('Órdenes según Instancia'!K52=0,"-",IF('Órdenes según Instancia'!AE52=0,"-",('Órdenes según Instancia'!K52/'Órdenes según Instancia'!AE52)))</f>
        <v>5.6962025316455694E-2</v>
      </c>
      <c r="T52" s="35">
        <f>IF('Órdenes según Instancia'!P52=0,"-",IF('Órdenes según Instancia'!AE52=0,"-",('Órdenes según Instancia'!P52/'Órdenes según Instancia'!AE52)))</f>
        <v>6.3291139240506328E-3</v>
      </c>
      <c r="U52" s="35" t="str">
        <f>IF('Órdenes según Instancia'!U52=0,"-",IF('Órdenes según Instancia'!AE52=0,"-",('Órdenes según Instancia'!U52/('Órdenes según Instancia'!AE52))))</f>
        <v>-</v>
      </c>
      <c r="V52" s="35" t="str">
        <f>IF('Órdenes según Instancia'!Z52=0,"-",IF('Órdenes según Instancia'!AE52=0,"-",('Órdenes según Instancia'!Z52/'Órdenes según Instancia'!AE52)))</f>
        <v>-</v>
      </c>
    </row>
    <row r="53" spans="2:22" ht="20.100000000000001" customHeight="1" thickBot="1" x14ac:dyDescent="0.25">
      <c r="B53" s="4" t="s">
        <v>236</v>
      </c>
      <c r="C53" s="35">
        <f>IF('Órdenes según Instancia'!C53=0,"-",IF('Órdenes según Instancia'!AB53=0,"-",('Órdenes según Instancia'!C53/'Órdenes según Instancia'!AB53)))</f>
        <v>0.95652173913043481</v>
      </c>
      <c r="D53" s="35">
        <f>IF('Órdenes según Instancia'!H53=0,"-",IF('Órdenes según Instancia'!AB53=0,"-",('Órdenes según Instancia'!H53/'Órdenes según Instancia'!AB53)))</f>
        <v>2.1739130434782608E-2</v>
      </c>
      <c r="E53" s="35">
        <f>IF('Órdenes según Instancia'!M53=0,"-",IF('Órdenes según Instancia'!AB53=0,"-",('Órdenes según Instancia'!M53/'Órdenes según Instancia'!AB53)))</f>
        <v>1.7391304347826087E-2</v>
      </c>
      <c r="F53" s="35">
        <f>IF('Órdenes según Instancia'!R53=0,"-",IF('Órdenes según Instancia'!AB53=0,"-",('Órdenes según Instancia'!R53/'Órdenes según Instancia'!AB53)))</f>
        <v>4.3478260869565218E-3</v>
      </c>
      <c r="G53" s="35" t="str">
        <f>IF('Órdenes según Instancia'!W53=0,"-",IF('Órdenes según Instancia'!AB53=0,"-",('Órdenes según Instancia'!W53/'Órdenes según Instancia'!AB53)))</f>
        <v>-</v>
      </c>
      <c r="H53" s="35">
        <f>IF('Órdenes según Instancia'!D53=0,"-",IF('Órdenes según Instancia'!AC53=0,"-",('Órdenes según Instancia'!D53/'Órdenes según Instancia'!AC53)))</f>
        <v>1</v>
      </c>
      <c r="I53" s="35" t="str">
        <f>IF('Órdenes según Instancia'!I53=0,"-",IF('Órdenes según Instancia'!AC53=0,"-",('Órdenes según Instancia'!I53/'Órdenes según Instancia'!AC53)))</f>
        <v>-</v>
      </c>
      <c r="J53" s="35" t="str">
        <f>IF('Órdenes según Instancia'!N53=0,"-",IF('Órdenes según Instancia'!AC53=0,"-",('Órdenes según Instancia'!N53/'Órdenes según Instancia'!AC53)))</f>
        <v>-</v>
      </c>
      <c r="K53" s="35" t="str">
        <f>IF('Órdenes según Instancia'!S53=0,"-",IF('Órdenes según Instancia'!AC53=0,"-",('Órdenes según Instancia'!S53/'Órdenes según Instancia'!AC53)))</f>
        <v>-</v>
      </c>
      <c r="L53" s="35" t="str">
        <f>IF('Órdenes según Instancia'!X53=0,"-",IF('Órdenes según Instancia'!AC53=0,"-",('Órdenes según Instancia'!X53/'Órdenes según Instancia'!AC53)))</f>
        <v>-</v>
      </c>
      <c r="M53" s="35">
        <f>IF('Órdenes según Instancia'!E53=0,"-",IF('Órdenes según Instancia'!AD53=0,"-",('Órdenes según Instancia'!E53/'Órdenes según Instancia'!AD53)))</f>
        <v>0.95530726256983245</v>
      </c>
      <c r="N53" s="35">
        <f>IF('Órdenes según Instancia'!J53=0,"-",IF('Órdenes según Instancia'!AD53=0,"-",('Órdenes según Instancia'!J53/'Órdenes según Instancia'!AD53)))</f>
        <v>1.6759776536312849E-2</v>
      </c>
      <c r="O53" s="35">
        <f>IF('Órdenes según Instancia'!O53=0,"-",IF('Órdenes según Instancia'!AD53=0,"-",('Órdenes según Instancia'!O53/'Órdenes según Instancia'!AD53)))</f>
        <v>2.23463687150838E-2</v>
      </c>
      <c r="P53" s="35">
        <f>IF('Órdenes según Instancia'!T53=0,"-",IF('Órdenes según Instancia'!AD53=0,"-",('Órdenes según Instancia'!T53/'Órdenes según Instancia'!AD53)))</f>
        <v>5.5865921787709499E-3</v>
      </c>
      <c r="Q53" s="35" t="str">
        <f>IF('Órdenes según Instancia'!Y53=0,"-",IF('Órdenes según Instancia'!AD53=0,"-",('Órdenes según Instancia'!Y53/'Órdenes según Instancia'!AD53)))</f>
        <v>-</v>
      </c>
      <c r="R53" s="35">
        <f>IF('Órdenes según Instancia'!F53=0,"-",IF('Órdenes según Instancia'!AE53=0,"-",('Órdenes según Instancia'!F53/'Órdenes según Instancia'!AE53)))</f>
        <v>0.96</v>
      </c>
      <c r="S53" s="35">
        <f>IF('Órdenes según Instancia'!K53=0,"-",IF('Órdenes según Instancia'!AE53=0,"-",('Órdenes según Instancia'!K53/'Órdenes según Instancia'!AE53)))</f>
        <v>0.04</v>
      </c>
      <c r="T53" s="35" t="str">
        <f>IF('Órdenes según Instancia'!P53=0,"-",IF('Órdenes según Instancia'!AE53=0,"-",('Órdenes según Instancia'!P53/'Órdenes según Instancia'!AE53)))</f>
        <v>-</v>
      </c>
      <c r="U53" s="35" t="str">
        <f>IF('Órdenes según Instancia'!U53=0,"-",IF('Órdenes según Instancia'!AE53=0,"-",('Órdenes según Instancia'!U53/('Órdenes según Instancia'!AE53))))</f>
        <v>-</v>
      </c>
      <c r="V53" s="35" t="str">
        <f>IF('Órdenes según Instancia'!Z53=0,"-",IF('Órdenes según Instancia'!AE53=0,"-",('Órdenes según Instancia'!Z53/'Órdenes según Instancia'!AE53)))</f>
        <v>-</v>
      </c>
    </row>
    <row r="54" spans="2:22" ht="20.100000000000001" customHeight="1" thickBot="1" x14ac:dyDescent="0.25">
      <c r="B54" s="4" t="s">
        <v>237</v>
      </c>
      <c r="C54" s="35">
        <f>IF('Órdenes según Instancia'!C54=0,"-",IF('Órdenes según Instancia'!AB54=0,"-",('Órdenes según Instancia'!C54/'Órdenes según Instancia'!AB54)))</f>
        <v>0.95944380069524915</v>
      </c>
      <c r="D54" s="35">
        <f>IF('Órdenes según Instancia'!H54=0,"-",IF('Órdenes según Instancia'!AB54=0,"-",('Órdenes según Instancia'!H54/'Órdenes según Instancia'!AB54)))</f>
        <v>2.3174971031286211E-3</v>
      </c>
      <c r="E54" s="35">
        <f>IF('Órdenes según Instancia'!M54=0,"-",IF('Órdenes según Instancia'!AB54=0,"-",('Órdenes según Instancia'!M54/'Órdenes según Instancia'!AB54)))</f>
        <v>3.7079953650057937E-2</v>
      </c>
      <c r="F54" s="35">
        <f>IF('Órdenes según Instancia'!R54=0,"-",IF('Órdenes según Instancia'!AB54=0,"-",('Órdenes según Instancia'!R54/'Órdenes según Instancia'!AB54)))</f>
        <v>1.1587485515643105E-3</v>
      </c>
      <c r="G54" s="35" t="str">
        <f>IF('Órdenes según Instancia'!W54=0,"-",IF('Órdenes según Instancia'!AB54=0,"-",('Órdenes según Instancia'!W54/'Órdenes según Instancia'!AB54)))</f>
        <v>-</v>
      </c>
      <c r="H54" s="35">
        <f>IF('Órdenes según Instancia'!D54=0,"-",IF('Órdenes según Instancia'!AC54=0,"-",('Órdenes según Instancia'!D54/'Órdenes según Instancia'!AC54)))</f>
        <v>1</v>
      </c>
      <c r="I54" s="35" t="str">
        <f>IF('Órdenes según Instancia'!I54=0,"-",IF('Órdenes según Instancia'!AC54=0,"-",('Órdenes según Instancia'!I54/'Órdenes según Instancia'!AC54)))</f>
        <v>-</v>
      </c>
      <c r="J54" s="35" t="str">
        <f>IF('Órdenes según Instancia'!N54=0,"-",IF('Órdenes según Instancia'!AC54=0,"-",('Órdenes según Instancia'!N54/'Órdenes según Instancia'!AC54)))</f>
        <v>-</v>
      </c>
      <c r="K54" s="35" t="str">
        <f>IF('Órdenes según Instancia'!S54=0,"-",IF('Órdenes según Instancia'!AC54=0,"-",('Órdenes según Instancia'!S54/'Órdenes según Instancia'!AC54)))</f>
        <v>-</v>
      </c>
      <c r="L54" s="35" t="str">
        <f>IF('Órdenes según Instancia'!X54=0,"-",IF('Órdenes según Instancia'!AC54=0,"-",('Órdenes según Instancia'!X54/'Órdenes según Instancia'!AC54)))</f>
        <v>-</v>
      </c>
      <c r="M54" s="35">
        <f>IF('Órdenes según Instancia'!E54=0,"-",IF('Órdenes según Instancia'!AD54=0,"-",('Órdenes según Instancia'!E54/'Órdenes según Instancia'!AD54)))</f>
        <v>0.94883720930232562</v>
      </c>
      <c r="N54" s="35">
        <f>IF('Órdenes según Instancia'!J54=0,"-",IF('Órdenes según Instancia'!AD54=0,"-",('Órdenes según Instancia'!J54/'Órdenes según Instancia'!AD54)))</f>
        <v>3.1007751937984496E-3</v>
      </c>
      <c r="O54" s="35">
        <f>IF('Órdenes según Instancia'!O54=0,"-",IF('Órdenes según Instancia'!AD54=0,"-",('Órdenes según Instancia'!O54/'Órdenes según Instancia'!AD54)))</f>
        <v>4.6511627906976744E-2</v>
      </c>
      <c r="P54" s="35">
        <f>IF('Órdenes según Instancia'!T54=0,"-",IF('Órdenes según Instancia'!AD54=0,"-",('Órdenes según Instancia'!T54/'Órdenes según Instancia'!AD54)))</f>
        <v>1.5503875968992248E-3</v>
      </c>
      <c r="Q54" s="35" t="str">
        <f>IF('Órdenes según Instancia'!Y54=0,"-",IF('Órdenes según Instancia'!AD54=0,"-",('Órdenes según Instancia'!Y54/'Órdenes según Instancia'!AD54)))</f>
        <v>-</v>
      </c>
      <c r="R54" s="35">
        <f>IF('Órdenes según Instancia'!F54=0,"-",IF('Órdenes según Instancia'!AE54=0,"-",('Órdenes según Instancia'!F54/'Órdenes según Instancia'!AE54)))</f>
        <v>0.9907407407407407</v>
      </c>
      <c r="S54" s="35" t="str">
        <f>IF('Órdenes según Instancia'!K54=0,"-",IF('Órdenes según Instancia'!AE54=0,"-",('Órdenes según Instancia'!K54/'Órdenes según Instancia'!AE54)))</f>
        <v>-</v>
      </c>
      <c r="T54" s="35">
        <f>IF('Órdenes según Instancia'!P54=0,"-",IF('Órdenes según Instancia'!AE54=0,"-",('Órdenes según Instancia'!P54/'Órdenes según Instancia'!AE54)))</f>
        <v>9.2592592592592587E-3</v>
      </c>
      <c r="U54" s="35" t="str">
        <f>IF('Órdenes según Instancia'!U54=0,"-",IF('Órdenes según Instancia'!AE54=0,"-",('Órdenes según Instancia'!U54/('Órdenes según Instancia'!AE54))))</f>
        <v>-</v>
      </c>
      <c r="V54" s="35" t="str">
        <f>IF('Órdenes según Instancia'!Z54=0,"-",IF('Órdenes según Instancia'!AE54=0,"-",('Órdenes según Instancia'!Z54/'Órdenes según Instancia'!AE54)))</f>
        <v>-</v>
      </c>
    </row>
    <row r="55" spans="2:22" ht="20.100000000000001" customHeight="1" thickBot="1" x14ac:dyDescent="0.25">
      <c r="B55" s="4" t="s">
        <v>238</v>
      </c>
      <c r="C55" s="35">
        <f>IF('Órdenes según Instancia'!C55=0,"-",IF('Órdenes según Instancia'!AB55=0,"-",('Órdenes según Instancia'!C55/'Órdenes según Instancia'!AB55)))</f>
        <v>0.97448979591836737</v>
      </c>
      <c r="D55" s="35">
        <f>IF('Órdenes según Instancia'!H55=0,"-",IF('Órdenes según Instancia'!AB55=0,"-",('Órdenes según Instancia'!H55/'Órdenes según Instancia'!AB55)))</f>
        <v>5.1020408163265302E-3</v>
      </c>
      <c r="E55" s="35">
        <f>IF('Órdenes según Instancia'!M55=0,"-",IF('Órdenes según Instancia'!AB55=0,"-",('Órdenes según Instancia'!M55/'Órdenes según Instancia'!AB55)))</f>
        <v>2.0408163265306121E-2</v>
      </c>
      <c r="F55" s="35" t="str">
        <f>IF('Órdenes según Instancia'!R55=0,"-",IF('Órdenes según Instancia'!AB55=0,"-",('Órdenes según Instancia'!R55/'Órdenes según Instancia'!AB55)))</f>
        <v>-</v>
      </c>
      <c r="G55" s="35" t="str">
        <f>IF('Órdenes según Instancia'!W55=0,"-",IF('Órdenes según Instancia'!AB55=0,"-",('Órdenes según Instancia'!W55/'Órdenes según Instancia'!AB55)))</f>
        <v>-</v>
      </c>
      <c r="H55" s="35">
        <f>IF('Órdenes según Instancia'!D55=0,"-",IF('Órdenes según Instancia'!AC55=0,"-",('Órdenes según Instancia'!D55/'Órdenes según Instancia'!AC55)))</f>
        <v>1</v>
      </c>
      <c r="I55" s="35" t="str">
        <f>IF('Órdenes según Instancia'!I55=0,"-",IF('Órdenes según Instancia'!AC55=0,"-",('Órdenes según Instancia'!I55/'Órdenes según Instancia'!AC55)))</f>
        <v>-</v>
      </c>
      <c r="J55" s="35" t="str">
        <f>IF('Órdenes según Instancia'!N55=0,"-",IF('Órdenes según Instancia'!AC55=0,"-",('Órdenes según Instancia'!N55/'Órdenes según Instancia'!AC55)))</f>
        <v>-</v>
      </c>
      <c r="K55" s="35" t="str">
        <f>IF('Órdenes según Instancia'!S55=0,"-",IF('Órdenes según Instancia'!AC55=0,"-",('Órdenes según Instancia'!S55/'Órdenes según Instancia'!AC55)))</f>
        <v>-</v>
      </c>
      <c r="L55" s="35" t="str">
        <f>IF('Órdenes según Instancia'!X55=0,"-",IF('Órdenes según Instancia'!AC55=0,"-",('Órdenes según Instancia'!X55/'Órdenes según Instancia'!AC55)))</f>
        <v>-</v>
      </c>
      <c r="M55" s="35">
        <f>IF('Órdenes según Instancia'!E55=0,"-",IF('Órdenes según Instancia'!AD55=0,"-",('Órdenes según Instancia'!E55/'Órdenes según Instancia'!AD55)))</f>
        <v>0.96153846153846156</v>
      </c>
      <c r="N55" s="35">
        <f>IF('Órdenes según Instancia'!J55=0,"-",IF('Órdenes según Instancia'!AD55=0,"-",('Órdenes según Instancia'!J55/'Órdenes según Instancia'!AD55)))</f>
        <v>7.6923076923076927E-3</v>
      </c>
      <c r="O55" s="35">
        <f>IF('Órdenes según Instancia'!O55=0,"-",IF('Órdenes según Instancia'!AD55=0,"-",('Órdenes según Instancia'!O55/'Órdenes según Instancia'!AD55)))</f>
        <v>3.0769230769230771E-2</v>
      </c>
      <c r="P55" s="35" t="str">
        <f>IF('Órdenes según Instancia'!T55=0,"-",IF('Órdenes según Instancia'!AD55=0,"-",('Órdenes según Instancia'!T55/'Órdenes según Instancia'!AD55)))</f>
        <v>-</v>
      </c>
      <c r="Q55" s="35" t="str">
        <f>IF('Órdenes según Instancia'!Y55=0,"-",IF('Órdenes según Instancia'!AD55=0,"-",('Órdenes según Instancia'!Y55/'Órdenes según Instancia'!AD55)))</f>
        <v>-</v>
      </c>
      <c r="R55" s="35">
        <f>IF('Órdenes según Instancia'!F55=0,"-",IF('Órdenes según Instancia'!AE55=0,"-",('Órdenes según Instancia'!F55/'Órdenes según Instancia'!AE55)))</f>
        <v>1</v>
      </c>
      <c r="S55" s="35" t="str">
        <f>IF('Órdenes según Instancia'!K55=0,"-",IF('Órdenes según Instancia'!AE55=0,"-",('Órdenes según Instancia'!K55/'Órdenes según Instancia'!AE55)))</f>
        <v>-</v>
      </c>
      <c r="T55" s="35" t="str">
        <f>IF('Órdenes según Instancia'!P55=0,"-",IF('Órdenes según Instancia'!AE55=0,"-",('Órdenes según Instancia'!P55/'Órdenes según Instancia'!AE55)))</f>
        <v>-</v>
      </c>
      <c r="U55" s="35" t="str">
        <f>IF('Órdenes según Instancia'!U55=0,"-",IF('Órdenes según Instancia'!AE55=0,"-",('Órdenes según Instancia'!U55/('Órdenes según Instancia'!AE55))))</f>
        <v>-</v>
      </c>
      <c r="V55" s="35" t="str">
        <f>IF('Órdenes según Instancia'!Z55=0,"-",IF('Órdenes según Instancia'!AE55=0,"-",('Órdenes según Instancia'!Z55/'Órdenes según Instancia'!AE55)))</f>
        <v>-</v>
      </c>
    </row>
    <row r="56" spans="2:22" ht="20.100000000000001" customHeight="1" thickBot="1" x14ac:dyDescent="0.25">
      <c r="B56" s="4" t="s">
        <v>239</v>
      </c>
      <c r="C56" s="35">
        <f>IF('Órdenes según Instancia'!C56=0,"-",IF('Órdenes según Instancia'!AB56=0,"-",('Órdenes según Instancia'!C56/'Órdenes según Instancia'!AB56)))</f>
        <v>0.88953488372093026</v>
      </c>
      <c r="D56" s="35" t="str">
        <f>IF('Órdenes según Instancia'!H56=0,"-",IF('Órdenes según Instancia'!AB56=0,"-",('Órdenes según Instancia'!H56/'Órdenes según Instancia'!AB56)))</f>
        <v>-</v>
      </c>
      <c r="E56" s="35">
        <f>IF('Órdenes según Instancia'!M56=0,"-",IF('Órdenes según Instancia'!AB56=0,"-",('Órdenes según Instancia'!M56/'Órdenes según Instancia'!AB56)))</f>
        <v>0.11046511627906977</v>
      </c>
      <c r="F56" s="35" t="str">
        <f>IF('Órdenes según Instancia'!R56=0,"-",IF('Órdenes según Instancia'!AB56=0,"-",('Órdenes según Instancia'!R56/'Órdenes según Instancia'!AB56)))</f>
        <v>-</v>
      </c>
      <c r="G56" s="35" t="str">
        <f>IF('Órdenes según Instancia'!W56=0,"-",IF('Órdenes según Instancia'!AB56=0,"-",('Órdenes según Instancia'!W56/'Órdenes según Instancia'!AB56)))</f>
        <v>-</v>
      </c>
      <c r="H56" s="35" t="str">
        <f>IF('Órdenes según Instancia'!D56=0,"-",IF('Órdenes según Instancia'!AC56=0,"-",('Órdenes según Instancia'!D56/'Órdenes según Instancia'!AC56)))</f>
        <v>-</v>
      </c>
      <c r="I56" s="35" t="str">
        <f>IF('Órdenes según Instancia'!I56=0,"-",IF('Órdenes según Instancia'!AC56=0,"-",('Órdenes según Instancia'!I56/'Órdenes según Instancia'!AC56)))</f>
        <v>-</v>
      </c>
      <c r="J56" s="35" t="str">
        <f>IF('Órdenes según Instancia'!N56=0,"-",IF('Órdenes según Instancia'!AC56=0,"-",('Órdenes según Instancia'!N56/'Órdenes según Instancia'!AC56)))</f>
        <v>-</v>
      </c>
      <c r="K56" s="35" t="str">
        <f>IF('Órdenes según Instancia'!S56=0,"-",IF('Órdenes según Instancia'!AC56=0,"-",('Órdenes según Instancia'!S56/'Órdenes según Instancia'!AC56)))</f>
        <v>-</v>
      </c>
      <c r="L56" s="35" t="str">
        <f>IF('Órdenes según Instancia'!X56=0,"-",IF('Órdenes según Instancia'!AC56=0,"-",('Órdenes según Instancia'!X56/'Órdenes según Instancia'!AC56)))</f>
        <v>-</v>
      </c>
      <c r="M56" s="35">
        <f>IF('Órdenes según Instancia'!E56=0,"-",IF('Órdenes según Instancia'!AD56=0,"-",('Órdenes según Instancia'!E56/'Órdenes según Instancia'!AD56)))</f>
        <v>0.87857142857142856</v>
      </c>
      <c r="N56" s="35" t="str">
        <f>IF('Órdenes según Instancia'!J56=0,"-",IF('Órdenes según Instancia'!AD56=0,"-",('Órdenes según Instancia'!J56/'Órdenes según Instancia'!AD56)))</f>
        <v>-</v>
      </c>
      <c r="O56" s="35">
        <f>IF('Órdenes según Instancia'!O56=0,"-",IF('Órdenes según Instancia'!AD56=0,"-",('Órdenes según Instancia'!O56/'Órdenes según Instancia'!AD56)))</f>
        <v>0.12142857142857143</v>
      </c>
      <c r="P56" s="35" t="str">
        <f>IF('Órdenes según Instancia'!T56=0,"-",IF('Órdenes según Instancia'!AD56=0,"-",('Órdenes según Instancia'!T56/'Órdenes según Instancia'!AD56)))</f>
        <v>-</v>
      </c>
      <c r="Q56" s="35" t="str">
        <f>IF('Órdenes según Instancia'!Y56=0,"-",IF('Órdenes según Instancia'!AD56=0,"-",('Órdenes según Instancia'!Y56/'Órdenes según Instancia'!AD56)))</f>
        <v>-</v>
      </c>
      <c r="R56" s="35">
        <f>IF('Órdenes según Instancia'!F56=0,"-",IF('Órdenes según Instancia'!AE56=0,"-",('Órdenes según Instancia'!F56/'Órdenes según Instancia'!AE56)))</f>
        <v>0.9375</v>
      </c>
      <c r="S56" s="35" t="str">
        <f>IF('Órdenes según Instancia'!K56=0,"-",IF('Órdenes según Instancia'!AE56=0,"-",('Órdenes según Instancia'!K56/'Órdenes según Instancia'!AE56)))</f>
        <v>-</v>
      </c>
      <c r="T56" s="35">
        <f>IF('Órdenes según Instancia'!P56=0,"-",IF('Órdenes según Instancia'!AE56=0,"-",('Órdenes según Instancia'!P56/'Órdenes según Instancia'!AE56)))</f>
        <v>6.25E-2</v>
      </c>
      <c r="U56" s="35" t="str">
        <f>IF('Órdenes según Instancia'!U56=0,"-",IF('Órdenes según Instancia'!AE56=0,"-",('Órdenes según Instancia'!U56/('Órdenes según Instancia'!AE56))))</f>
        <v>-</v>
      </c>
      <c r="V56" s="35" t="str">
        <f>IF('Órdenes según Instancia'!Z56=0,"-",IF('Órdenes según Instancia'!AE56=0,"-",('Órdenes según Instancia'!Z56/'Órdenes según Instancia'!AE56)))</f>
        <v>-</v>
      </c>
    </row>
    <row r="57" spans="2:22" ht="20.100000000000001" customHeight="1" thickBot="1" x14ac:dyDescent="0.25">
      <c r="B57" s="4" t="s">
        <v>240</v>
      </c>
      <c r="C57" s="35">
        <f>IF('Órdenes según Instancia'!C57=0,"-",IF('Órdenes según Instancia'!AB57=0,"-",('Órdenes según Instancia'!C57/'Órdenes según Instancia'!AB57)))</f>
        <v>0.97287522603978305</v>
      </c>
      <c r="D57" s="35">
        <f>IF('Órdenes según Instancia'!H57=0,"-",IF('Órdenes según Instancia'!AB57=0,"-",('Órdenes según Instancia'!H57/'Órdenes según Instancia'!AB57)))</f>
        <v>3.616636528028933E-3</v>
      </c>
      <c r="E57" s="35">
        <f>IF('Órdenes según Instancia'!M57=0,"-",IF('Órdenes según Instancia'!AB57=0,"-",('Órdenes según Instancia'!M57/'Órdenes según Instancia'!AB57)))</f>
        <v>2.3508137432188065E-2</v>
      </c>
      <c r="F57" s="35" t="str">
        <f>IF('Órdenes según Instancia'!R57=0,"-",IF('Órdenes según Instancia'!AB57=0,"-",('Órdenes según Instancia'!R57/'Órdenes según Instancia'!AB57)))</f>
        <v>-</v>
      </c>
      <c r="G57" s="35" t="str">
        <f>IF('Órdenes según Instancia'!W57=0,"-",IF('Órdenes según Instancia'!AB57=0,"-",('Órdenes según Instancia'!W57/'Órdenes según Instancia'!AB57)))</f>
        <v>-</v>
      </c>
      <c r="H57" s="35">
        <f>IF('Órdenes según Instancia'!D57=0,"-",IF('Órdenes según Instancia'!AC57=0,"-",('Órdenes según Instancia'!D57/'Órdenes según Instancia'!AC57)))</f>
        <v>1</v>
      </c>
      <c r="I57" s="35" t="str">
        <f>IF('Órdenes según Instancia'!I57=0,"-",IF('Órdenes según Instancia'!AC57=0,"-",('Órdenes según Instancia'!I57/'Órdenes según Instancia'!AC57)))</f>
        <v>-</v>
      </c>
      <c r="J57" s="35" t="str">
        <f>IF('Órdenes según Instancia'!N57=0,"-",IF('Órdenes según Instancia'!AC57=0,"-",('Órdenes según Instancia'!N57/'Órdenes según Instancia'!AC57)))</f>
        <v>-</v>
      </c>
      <c r="K57" s="35" t="str">
        <f>IF('Órdenes según Instancia'!S57=0,"-",IF('Órdenes según Instancia'!AC57=0,"-",('Órdenes según Instancia'!S57/'Órdenes según Instancia'!AC57)))</f>
        <v>-</v>
      </c>
      <c r="L57" s="35" t="str">
        <f>IF('Órdenes según Instancia'!X57=0,"-",IF('Órdenes según Instancia'!AC57=0,"-",('Órdenes según Instancia'!X57/'Órdenes según Instancia'!AC57)))</f>
        <v>-</v>
      </c>
      <c r="M57" s="35">
        <f>IF('Órdenes según Instancia'!E57=0,"-",IF('Órdenes según Instancia'!AD57=0,"-",('Órdenes según Instancia'!E57/'Órdenes según Instancia'!AD57)))</f>
        <v>0.94636015325670497</v>
      </c>
      <c r="N57" s="35">
        <f>IF('Órdenes según Instancia'!J57=0,"-",IF('Órdenes según Instancia'!AD57=0,"-",('Órdenes según Instancia'!J57/'Órdenes según Instancia'!AD57)))</f>
        <v>3.8314176245210726E-3</v>
      </c>
      <c r="O57" s="35">
        <f>IF('Órdenes según Instancia'!O57=0,"-",IF('Órdenes según Instancia'!AD57=0,"-",('Órdenes según Instancia'!O57/'Órdenes según Instancia'!AD57)))</f>
        <v>4.9808429118773943E-2</v>
      </c>
      <c r="P57" s="35" t="str">
        <f>IF('Órdenes según Instancia'!T57=0,"-",IF('Órdenes según Instancia'!AD57=0,"-",('Órdenes según Instancia'!T57/'Órdenes según Instancia'!AD57)))</f>
        <v>-</v>
      </c>
      <c r="Q57" s="35" t="str">
        <f>IF('Órdenes según Instancia'!Y57=0,"-",IF('Órdenes según Instancia'!AD57=0,"-",('Órdenes según Instancia'!Y57/'Órdenes según Instancia'!AD57)))</f>
        <v>-</v>
      </c>
      <c r="R57" s="35">
        <f>IF('Órdenes según Instancia'!F57=0,"-",IF('Órdenes según Instancia'!AE57=0,"-",('Órdenes según Instancia'!F57/'Órdenes según Instancia'!AE57)))</f>
        <v>0.99649122807017543</v>
      </c>
      <c r="S57" s="35">
        <f>IF('Órdenes según Instancia'!K57=0,"-",IF('Órdenes según Instancia'!AE57=0,"-",('Órdenes según Instancia'!K57/'Órdenes según Instancia'!AE57)))</f>
        <v>3.5087719298245615E-3</v>
      </c>
      <c r="T57" s="35" t="str">
        <f>IF('Órdenes según Instancia'!P57=0,"-",IF('Órdenes según Instancia'!AE57=0,"-",('Órdenes según Instancia'!P57/'Órdenes según Instancia'!AE57)))</f>
        <v>-</v>
      </c>
      <c r="U57" s="35" t="str">
        <f>IF('Órdenes según Instancia'!U57=0,"-",IF('Órdenes según Instancia'!AE57=0,"-",('Órdenes según Instancia'!U57/('Órdenes según Instancia'!AE57))))</f>
        <v>-</v>
      </c>
      <c r="V57" s="35" t="str">
        <f>IF('Órdenes según Instancia'!Z57=0,"-",IF('Órdenes según Instancia'!AE57=0,"-",('Órdenes según Instancia'!Z57/'Órdenes según Instancia'!AE57)))</f>
        <v>-</v>
      </c>
    </row>
    <row r="58" spans="2:22" ht="20.100000000000001" customHeight="1" thickBot="1" x14ac:dyDescent="0.25">
      <c r="B58" s="4" t="s">
        <v>241</v>
      </c>
      <c r="C58" s="35">
        <f>IF('Órdenes según Instancia'!C58=0,"-",IF('Órdenes según Instancia'!AB58=0,"-",('Órdenes según Instancia'!C58/'Órdenes según Instancia'!AB58)))</f>
        <v>0.9505654870485224</v>
      </c>
      <c r="D58" s="35">
        <f>IF('Órdenes según Instancia'!H58=0,"-",IF('Órdenes según Instancia'!AB58=0,"-",('Órdenes según Instancia'!H58/'Órdenes según Instancia'!AB58)))</f>
        <v>4.1955490696825972E-3</v>
      </c>
      <c r="E58" s="35">
        <f>IF('Órdenes según Instancia'!M58=0,"-",IF('Órdenes según Instancia'!AB58=0,"-",('Órdenes según Instancia'!M58/'Órdenes según Instancia'!AB58)))</f>
        <v>2.9186428310835462E-2</v>
      </c>
      <c r="F58" s="35">
        <f>IF('Órdenes según Instancia'!R58=0,"-",IF('Órdenes según Instancia'!AB58=0,"-",('Órdenes según Instancia'!R58/'Órdenes según Instancia'!AB58)))</f>
        <v>1.5870120394016782E-2</v>
      </c>
      <c r="G58" s="35">
        <f>IF('Órdenes según Instancia'!W58=0,"-",IF('Órdenes según Instancia'!AB58=0,"-",('Órdenes según Instancia'!W58/'Órdenes según Instancia'!AB58)))</f>
        <v>1.8241517694272163E-4</v>
      </c>
      <c r="H58" s="35">
        <f>IF('Órdenes según Instancia'!D58=0,"-",IF('Órdenes según Instancia'!AC58=0,"-",('Órdenes según Instancia'!D58/'Órdenes según Instancia'!AC58)))</f>
        <v>1</v>
      </c>
      <c r="I58" s="35" t="str">
        <f>IF('Órdenes según Instancia'!I58=0,"-",IF('Órdenes según Instancia'!AC58=0,"-",('Órdenes según Instancia'!I58/'Órdenes según Instancia'!AC58)))</f>
        <v>-</v>
      </c>
      <c r="J58" s="35" t="str">
        <f>IF('Órdenes según Instancia'!N58=0,"-",IF('Órdenes según Instancia'!AC58=0,"-",('Órdenes según Instancia'!N58/'Órdenes según Instancia'!AC58)))</f>
        <v>-</v>
      </c>
      <c r="K58" s="35" t="str">
        <f>IF('Órdenes según Instancia'!S58=0,"-",IF('Órdenes según Instancia'!AC58=0,"-",('Órdenes según Instancia'!S58/'Órdenes según Instancia'!AC58)))</f>
        <v>-</v>
      </c>
      <c r="L58" s="35" t="str">
        <f>IF('Órdenes según Instancia'!X58=0,"-",IF('Órdenes según Instancia'!AC58=0,"-",('Órdenes según Instancia'!X58/'Órdenes según Instancia'!AC58)))</f>
        <v>-</v>
      </c>
      <c r="M58" s="35">
        <f>IF('Órdenes según Instancia'!E58=0,"-",IF('Órdenes según Instancia'!AD58=0,"-",('Órdenes según Instancia'!E58/'Órdenes según Instancia'!AD58)))</f>
        <v>0.92923186344238973</v>
      </c>
      <c r="N58" s="35">
        <f>IF('Órdenes según Instancia'!J58=0,"-",IF('Órdenes según Instancia'!AD58=0,"-",('Órdenes según Instancia'!J58/'Órdenes según Instancia'!AD58)))</f>
        <v>4.9786628733997154E-3</v>
      </c>
      <c r="O58" s="35">
        <f>IF('Órdenes según Instancia'!O58=0,"-",IF('Órdenes según Instancia'!AD58=0,"-",('Órdenes según Instancia'!O58/'Órdenes según Instancia'!AD58)))</f>
        <v>4.9431009957325744E-2</v>
      </c>
      <c r="P58" s="35">
        <f>IF('Órdenes según Instancia'!T58=0,"-",IF('Órdenes según Instancia'!AD58=0,"-",('Órdenes según Instancia'!T58/'Órdenes según Instancia'!AD58)))</f>
        <v>1.6002844950213372E-2</v>
      </c>
      <c r="Q58" s="35">
        <f>IF('Órdenes según Instancia'!Y58=0,"-",IF('Órdenes según Instancia'!AD58=0,"-",('Órdenes según Instancia'!Y58/'Órdenes según Instancia'!AD58)))</f>
        <v>3.5561877667140827E-4</v>
      </c>
      <c r="R58" s="35">
        <f>IF('Órdenes según Instancia'!F58=0,"-",IF('Órdenes según Instancia'!AE58=0,"-",('Órdenes según Instancia'!F58/'Órdenes según Instancia'!AE58)))</f>
        <v>0.97301349325337327</v>
      </c>
      <c r="S58" s="35">
        <f>IF('Órdenes según Instancia'!K58=0,"-",IF('Órdenes según Instancia'!AE58=0,"-",('Órdenes según Instancia'!K58/'Órdenes según Instancia'!AE58)))</f>
        <v>3.373313343328336E-3</v>
      </c>
      <c r="T58" s="35">
        <f>IF('Órdenes según Instancia'!P58=0,"-",IF('Órdenes según Instancia'!AE58=0,"-",('Órdenes según Instancia'!P58/'Órdenes según Instancia'!AE58)))</f>
        <v>7.8710644677661163E-3</v>
      </c>
      <c r="U58" s="35">
        <f>IF('Órdenes según Instancia'!U58=0,"-",IF('Órdenes según Instancia'!AE58=0,"-",('Órdenes según Instancia'!U58/('Órdenes según Instancia'!AE58))))</f>
        <v>1.5742128935532233E-2</v>
      </c>
      <c r="V58" s="35" t="str">
        <f>IF('Órdenes según Instancia'!Z58=0,"-",IF('Órdenes según Instancia'!AE58=0,"-",('Órdenes según Instancia'!Z58/'Órdenes según Instancia'!AE58)))</f>
        <v>-</v>
      </c>
    </row>
    <row r="59" spans="2:22" ht="20.100000000000001" customHeight="1" thickBot="1" x14ac:dyDescent="0.25">
      <c r="B59" s="4" t="s">
        <v>242</v>
      </c>
      <c r="C59" s="35">
        <f>IF('Órdenes según Instancia'!C59=0,"-",IF('Órdenes según Instancia'!AB59=0,"-",('Órdenes según Instancia'!C59/'Órdenes según Instancia'!AB59)))</f>
        <v>0.92018469656992086</v>
      </c>
      <c r="D59" s="35">
        <f>IF('Órdenes según Instancia'!H59=0,"-",IF('Órdenes según Instancia'!AB59=0,"-",('Órdenes según Instancia'!H59/'Órdenes según Instancia'!AB59)))</f>
        <v>1.9788918205804751E-3</v>
      </c>
      <c r="E59" s="35">
        <f>IF('Órdenes según Instancia'!M59=0,"-",IF('Órdenes según Instancia'!AB59=0,"-",('Órdenes según Instancia'!M59/'Órdenes según Instancia'!AB59)))</f>
        <v>7.7836411609498682E-2</v>
      </c>
      <c r="F59" s="35" t="str">
        <f>IF('Órdenes según Instancia'!R59=0,"-",IF('Órdenes según Instancia'!AB59=0,"-",('Órdenes según Instancia'!R59/'Órdenes según Instancia'!AB59)))</f>
        <v>-</v>
      </c>
      <c r="G59" s="35" t="str">
        <f>IF('Órdenes según Instancia'!W59=0,"-",IF('Órdenes según Instancia'!AB59=0,"-",('Órdenes según Instancia'!W59/'Órdenes según Instancia'!AB59)))</f>
        <v>-</v>
      </c>
      <c r="H59" s="35">
        <f>IF('Órdenes según Instancia'!D59=0,"-",IF('Órdenes según Instancia'!AC59=0,"-",('Órdenes según Instancia'!D59/'Órdenes según Instancia'!AC59)))</f>
        <v>1</v>
      </c>
      <c r="I59" s="35" t="str">
        <f>IF('Órdenes según Instancia'!I59=0,"-",IF('Órdenes según Instancia'!AC59=0,"-",('Órdenes según Instancia'!I59/'Órdenes según Instancia'!AC59)))</f>
        <v>-</v>
      </c>
      <c r="J59" s="35" t="str">
        <f>IF('Órdenes según Instancia'!N59=0,"-",IF('Órdenes según Instancia'!AC59=0,"-",('Órdenes según Instancia'!N59/'Órdenes según Instancia'!AC59)))</f>
        <v>-</v>
      </c>
      <c r="K59" s="35" t="str">
        <f>IF('Órdenes según Instancia'!S59=0,"-",IF('Órdenes según Instancia'!AC59=0,"-",('Órdenes según Instancia'!S59/'Órdenes según Instancia'!AC59)))</f>
        <v>-</v>
      </c>
      <c r="L59" s="35" t="str">
        <f>IF('Órdenes según Instancia'!X59=0,"-",IF('Órdenes según Instancia'!AC59=0,"-",('Órdenes según Instancia'!X59/'Órdenes según Instancia'!AC59)))</f>
        <v>-</v>
      </c>
      <c r="M59" s="35">
        <f>IF('Órdenes según Instancia'!E59=0,"-",IF('Órdenes según Instancia'!AD59=0,"-",('Órdenes según Instancia'!E59/'Órdenes según Instancia'!AD59)))</f>
        <v>0.90764331210191085</v>
      </c>
      <c r="N59" s="35">
        <f>IF('Órdenes según Instancia'!J59=0,"-",IF('Órdenes según Instancia'!AD59=0,"-",('Órdenes según Instancia'!J59/'Órdenes según Instancia'!AD59)))</f>
        <v>2.3885350318471337E-3</v>
      </c>
      <c r="O59" s="35">
        <f>IF('Órdenes según Instancia'!O59=0,"-",IF('Órdenes según Instancia'!AD59=0,"-",('Órdenes según Instancia'!O59/'Órdenes según Instancia'!AD59)))</f>
        <v>8.9968152866242032E-2</v>
      </c>
      <c r="P59" s="35" t="str">
        <f>IF('Órdenes según Instancia'!T59=0,"-",IF('Órdenes según Instancia'!AD59=0,"-",('Órdenes según Instancia'!T59/'Órdenes según Instancia'!AD59)))</f>
        <v>-</v>
      </c>
      <c r="Q59" s="35" t="str">
        <f>IF('Órdenes según Instancia'!Y59=0,"-",IF('Órdenes según Instancia'!AD59=0,"-",('Órdenes según Instancia'!Y59/'Órdenes según Instancia'!AD59)))</f>
        <v>-</v>
      </c>
      <c r="R59" s="35">
        <f>IF('Órdenes según Instancia'!F59=0,"-",IF('Órdenes según Instancia'!AE59=0,"-",('Órdenes según Instancia'!F59/'Órdenes según Instancia'!AE59)))</f>
        <v>0.98054474708171202</v>
      </c>
      <c r="S59" s="35" t="str">
        <f>IF('Órdenes según Instancia'!K59=0,"-",IF('Órdenes según Instancia'!AE59=0,"-",('Órdenes según Instancia'!K59/'Órdenes según Instancia'!AE59)))</f>
        <v>-</v>
      </c>
      <c r="T59" s="35">
        <f>IF('Órdenes según Instancia'!P59=0,"-",IF('Órdenes según Instancia'!AE59=0,"-",('Órdenes según Instancia'!P59/'Órdenes según Instancia'!AE59)))</f>
        <v>1.9455252918287938E-2</v>
      </c>
      <c r="U59" s="35" t="str">
        <f>IF('Órdenes según Instancia'!U59=0,"-",IF('Órdenes según Instancia'!AE59=0,"-",('Órdenes según Instancia'!U59/('Órdenes según Instancia'!AE59))))</f>
        <v>-</v>
      </c>
      <c r="V59" s="35" t="str">
        <f>IF('Órdenes según Instancia'!Z59=0,"-",IF('Órdenes según Instancia'!AE59=0,"-",('Órdenes según Instancia'!Z59/'Órdenes según Instancia'!AE59)))</f>
        <v>-</v>
      </c>
    </row>
    <row r="60" spans="2:22" ht="20.100000000000001" customHeight="1" thickBot="1" x14ac:dyDescent="0.25">
      <c r="B60" s="4" t="s">
        <v>243</v>
      </c>
      <c r="C60" s="35">
        <f>IF('Órdenes según Instancia'!C60=0,"-",IF('Órdenes según Instancia'!AB60=0,"-",('Órdenes según Instancia'!C60/'Órdenes según Instancia'!AB60)))</f>
        <v>0.94929577464788728</v>
      </c>
      <c r="D60" s="35">
        <f>IF('Órdenes según Instancia'!H60=0,"-",IF('Órdenes según Instancia'!AB60=0,"-",('Órdenes según Instancia'!H60/'Órdenes según Instancia'!AB60)))</f>
        <v>1.6901408450704224E-2</v>
      </c>
      <c r="E60" s="35">
        <f>IF('Órdenes según Instancia'!M60=0,"-",IF('Órdenes según Instancia'!AB60=0,"-",('Órdenes según Instancia'!M60/'Órdenes según Instancia'!AB60)))</f>
        <v>3.3802816901408447E-2</v>
      </c>
      <c r="F60" s="35" t="str">
        <f>IF('Órdenes según Instancia'!R60=0,"-",IF('Órdenes según Instancia'!AB60=0,"-",('Órdenes según Instancia'!R60/'Órdenes según Instancia'!AB60)))</f>
        <v>-</v>
      </c>
      <c r="G60" s="35" t="str">
        <f>IF('Órdenes según Instancia'!W60=0,"-",IF('Órdenes según Instancia'!AB60=0,"-",('Órdenes según Instancia'!W60/'Órdenes según Instancia'!AB60)))</f>
        <v>-</v>
      </c>
      <c r="H60" s="35" t="str">
        <f>IF('Órdenes según Instancia'!D60=0,"-",IF('Órdenes según Instancia'!AC60=0,"-",('Órdenes según Instancia'!D60/'Órdenes según Instancia'!AC60)))</f>
        <v>-</v>
      </c>
      <c r="I60" s="35" t="str">
        <f>IF('Órdenes según Instancia'!I60=0,"-",IF('Órdenes según Instancia'!AC60=0,"-",('Órdenes según Instancia'!I60/'Órdenes según Instancia'!AC60)))</f>
        <v>-</v>
      </c>
      <c r="J60" s="35" t="str">
        <f>IF('Órdenes según Instancia'!N60=0,"-",IF('Órdenes según Instancia'!AC60=0,"-",('Órdenes según Instancia'!N60/'Órdenes según Instancia'!AC60)))</f>
        <v>-</v>
      </c>
      <c r="K60" s="35" t="str">
        <f>IF('Órdenes según Instancia'!S60=0,"-",IF('Órdenes según Instancia'!AC60=0,"-",('Órdenes según Instancia'!S60/'Órdenes según Instancia'!AC60)))</f>
        <v>-</v>
      </c>
      <c r="L60" s="35" t="str">
        <f>IF('Órdenes según Instancia'!X60=0,"-",IF('Órdenes según Instancia'!AC60=0,"-",('Órdenes según Instancia'!X60/'Órdenes según Instancia'!AC60)))</f>
        <v>-</v>
      </c>
      <c r="M60" s="35">
        <f>IF('Órdenes según Instancia'!E60=0,"-",IF('Órdenes según Instancia'!AD60=0,"-",('Órdenes según Instancia'!E60/'Órdenes según Instancia'!AD60)))</f>
        <v>0.9285714285714286</v>
      </c>
      <c r="N60" s="35">
        <f>IF('Órdenes según Instancia'!J60=0,"-",IF('Órdenes según Instancia'!AD60=0,"-",('Órdenes según Instancia'!J60/'Órdenes según Instancia'!AD60)))</f>
        <v>2.3809523809523808E-2</v>
      </c>
      <c r="O60" s="35">
        <f>IF('Órdenes según Instancia'!O60=0,"-",IF('Órdenes según Instancia'!AD60=0,"-",('Órdenes según Instancia'!O60/'Órdenes según Instancia'!AD60)))</f>
        <v>4.7619047619047616E-2</v>
      </c>
      <c r="P60" s="35" t="str">
        <f>IF('Órdenes según Instancia'!T60=0,"-",IF('Órdenes según Instancia'!AD60=0,"-",('Órdenes según Instancia'!T60/'Órdenes según Instancia'!AD60)))</f>
        <v>-</v>
      </c>
      <c r="Q60" s="35" t="str">
        <f>IF('Órdenes según Instancia'!Y60=0,"-",IF('Órdenes según Instancia'!AD60=0,"-",('Órdenes según Instancia'!Y60/'Órdenes según Instancia'!AD60)))</f>
        <v>-</v>
      </c>
      <c r="R60" s="35">
        <f>IF('Órdenes según Instancia'!F60=0,"-",IF('Órdenes según Instancia'!AE60=0,"-",('Órdenes según Instancia'!F60/'Órdenes según Instancia'!AE60)))</f>
        <v>1</v>
      </c>
      <c r="S60" s="35" t="str">
        <f>IF('Órdenes según Instancia'!K60=0,"-",IF('Órdenes según Instancia'!AE60=0,"-",('Órdenes según Instancia'!K60/'Órdenes según Instancia'!AE60)))</f>
        <v>-</v>
      </c>
      <c r="T60" s="35" t="str">
        <f>IF('Órdenes según Instancia'!P60=0,"-",IF('Órdenes según Instancia'!AE60=0,"-",('Órdenes según Instancia'!P60/'Órdenes según Instancia'!AE60)))</f>
        <v>-</v>
      </c>
      <c r="U60" s="35" t="str">
        <f>IF('Órdenes según Instancia'!U60=0,"-",IF('Órdenes según Instancia'!AE60=0,"-",('Órdenes según Instancia'!U60/('Órdenes según Instancia'!AE60))))</f>
        <v>-</v>
      </c>
      <c r="V60" s="35" t="str">
        <f>IF('Órdenes según Instancia'!Z60=0,"-",IF('Órdenes según Instancia'!AE60=0,"-",('Órdenes según Instancia'!Z60/'Órdenes según Instancia'!AE60)))</f>
        <v>-</v>
      </c>
    </row>
    <row r="61" spans="2:22" ht="20.100000000000001" customHeight="1" thickBot="1" x14ac:dyDescent="0.25">
      <c r="B61" s="4" t="s">
        <v>244</v>
      </c>
      <c r="C61" s="35">
        <f>IF('Órdenes según Instancia'!C61=0,"-",IF('Órdenes según Instancia'!AB61=0,"-",('Órdenes según Instancia'!C61/'Órdenes según Instancia'!AB61)))</f>
        <v>0.98305084745762716</v>
      </c>
      <c r="D61" s="35">
        <f>IF('Órdenes según Instancia'!H61=0,"-",IF('Órdenes según Instancia'!AB61=0,"-",('Órdenes según Instancia'!H61/'Órdenes según Instancia'!AB61)))</f>
        <v>8.4745762711864406E-3</v>
      </c>
      <c r="E61" s="35">
        <f>IF('Órdenes según Instancia'!M61=0,"-",IF('Órdenes según Instancia'!AB61=0,"-",('Órdenes según Instancia'!M61/'Órdenes según Instancia'!AB61)))</f>
        <v>8.4745762711864406E-3</v>
      </c>
      <c r="F61" s="35" t="str">
        <f>IF('Órdenes según Instancia'!R61=0,"-",IF('Órdenes según Instancia'!AB61=0,"-",('Órdenes según Instancia'!R61/'Órdenes según Instancia'!AB61)))</f>
        <v>-</v>
      </c>
      <c r="G61" s="35" t="str">
        <f>IF('Órdenes según Instancia'!W61=0,"-",IF('Órdenes según Instancia'!AB61=0,"-",('Órdenes según Instancia'!W61/'Órdenes según Instancia'!AB61)))</f>
        <v>-</v>
      </c>
      <c r="H61" s="35" t="str">
        <f>IF('Órdenes según Instancia'!D61=0,"-",IF('Órdenes según Instancia'!AC61=0,"-",('Órdenes según Instancia'!D61/'Órdenes según Instancia'!AC61)))</f>
        <v>-</v>
      </c>
      <c r="I61" s="35" t="str">
        <f>IF('Órdenes según Instancia'!I61=0,"-",IF('Órdenes según Instancia'!AC61=0,"-",('Órdenes según Instancia'!I61/'Órdenes según Instancia'!AC61)))</f>
        <v>-</v>
      </c>
      <c r="J61" s="35" t="str">
        <f>IF('Órdenes según Instancia'!N61=0,"-",IF('Órdenes según Instancia'!AC61=0,"-",('Órdenes según Instancia'!N61/'Órdenes según Instancia'!AC61)))</f>
        <v>-</v>
      </c>
      <c r="K61" s="35" t="str">
        <f>IF('Órdenes según Instancia'!S61=0,"-",IF('Órdenes según Instancia'!AC61=0,"-",('Órdenes según Instancia'!S61/'Órdenes según Instancia'!AC61)))</f>
        <v>-</v>
      </c>
      <c r="L61" s="35" t="str">
        <f>IF('Órdenes según Instancia'!X61=0,"-",IF('Órdenes según Instancia'!AC61=0,"-",('Órdenes según Instancia'!X61/'Órdenes según Instancia'!AC61)))</f>
        <v>-</v>
      </c>
      <c r="M61" s="35">
        <f>IF('Órdenes según Instancia'!E61=0,"-",IF('Órdenes según Instancia'!AD61=0,"-",('Órdenes según Instancia'!E61/'Órdenes según Instancia'!AD61)))</f>
        <v>0.98</v>
      </c>
      <c r="N61" s="35" t="str">
        <f>IF('Órdenes según Instancia'!J61=0,"-",IF('Órdenes según Instancia'!AD61=0,"-",('Órdenes según Instancia'!J61/'Órdenes según Instancia'!AD61)))</f>
        <v>-</v>
      </c>
      <c r="O61" s="35">
        <f>IF('Órdenes según Instancia'!O61=0,"-",IF('Órdenes según Instancia'!AD61=0,"-",('Órdenes según Instancia'!O61/'Órdenes según Instancia'!AD61)))</f>
        <v>0.02</v>
      </c>
      <c r="P61" s="35" t="str">
        <f>IF('Órdenes según Instancia'!T61=0,"-",IF('Órdenes según Instancia'!AD61=0,"-",('Órdenes según Instancia'!T61/'Órdenes según Instancia'!AD61)))</f>
        <v>-</v>
      </c>
      <c r="Q61" s="35" t="str">
        <f>IF('Órdenes según Instancia'!Y61=0,"-",IF('Órdenes según Instancia'!AD61=0,"-",('Órdenes según Instancia'!Y61/'Órdenes según Instancia'!AD61)))</f>
        <v>-</v>
      </c>
      <c r="R61" s="35">
        <f>IF('Órdenes según Instancia'!F61=0,"-",IF('Órdenes según Instancia'!AE61=0,"-",('Órdenes según Instancia'!F61/'Órdenes según Instancia'!AE61)))</f>
        <v>0.98529411764705888</v>
      </c>
      <c r="S61" s="35">
        <f>IF('Órdenes según Instancia'!K61=0,"-",IF('Órdenes según Instancia'!AE61=0,"-",('Órdenes según Instancia'!K61/'Órdenes según Instancia'!AE61)))</f>
        <v>1.4705882352941176E-2</v>
      </c>
      <c r="T61" s="35" t="str">
        <f>IF('Órdenes según Instancia'!P61=0,"-",IF('Órdenes según Instancia'!AE61=0,"-",('Órdenes según Instancia'!P61/'Órdenes según Instancia'!AE61)))</f>
        <v>-</v>
      </c>
      <c r="U61" s="35" t="str">
        <f>IF('Órdenes según Instancia'!U61=0,"-",IF('Órdenes según Instancia'!AE61=0,"-",('Órdenes según Instancia'!U61/('Órdenes según Instancia'!AE61))))</f>
        <v>-</v>
      </c>
      <c r="V61" s="35" t="str">
        <f>IF('Órdenes según Instancia'!Z61=0,"-",IF('Órdenes según Instancia'!AE61=0,"-",('Órdenes según Instancia'!Z61/'Órdenes según Instancia'!AE61)))</f>
        <v>-</v>
      </c>
    </row>
    <row r="62" spans="2:22" ht="20.100000000000001" customHeight="1" thickBot="1" x14ac:dyDescent="0.25">
      <c r="B62" s="4" t="s">
        <v>270</v>
      </c>
      <c r="C62" s="35">
        <f>IF('Órdenes según Instancia'!C62=0,"-",IF('Órdenes según Instancia'!AB62=0,"-",('Órdenes según Instancia'!C62/'Órdenes según Instancia'!AB62)))</f>
        <v>0.96414342629482075</v>
      </c>
      <c r="D62" s="35">
        <f>IF('Órdenes según Instancia'!H62=0,"-",IF('Órdenes según Instancia'!AB62=0,"-",('Órdenes según Instancia'!H62/'Órdenes según Instancia'!AB62)))</f>
        <v>1.5936254980079681E-2</v>
      </c>
      <c r="E62" s="35">
        <f>IF('Órdenes según Instancia'!M62=0,"-",IF('Órdenes según Instancia'!AB62=0,"-",('Órdenes según Instancia'!M62/'Órdenes según Instancia'!AB62)))</f>
        <v>1.9920318725099601E-2</v>
      </c>
      <c r="F62" s="35" t="str">
        <f>IF('Órdenes según Instancia'!R62=0,"-",IF('Órdenes según Instancia'!AB62=0,"-",('Órdenes según Instancia'!R62/'Órdenes según Instancia'!AB62)))</f>
        <v>-</v>
      </c>
      <c r="G62" s="35" t="str">
        <f>IF('Órdenes según Instancia'!W62=0,"-",IF('Órdenes según Instancia'!AB62=0,"-",('Órdenes según Instancia'!W62/'Órdenes según Instancia'!AB62)))</f>
        <v>-</v>
      </c>
      <c r="H62" s="35" t="str">
        <f>IF('Órdenes según Instancia'!D62=0,"-",IF('Órdenes según Instancia'!AC62=0,"-",('Órdenes según Instancia'!D62/'Órdenes según Instancia'!AC62)))</f>
        <v>-</v>
      </c>
      <c r="I62" s="35" t="str">
        <f>IF('Órdenes según Instancia'!I62=0,"-",IF('Órdenes según Instancia'!AC62=0,"-",('Órdenes según Instancia'!I62/'Órdenes según Instancia'!AC62)))</f>
        <v>-</v>
      </c>
      <c r="J62" s="35" t="str">
        <f>IF('Órdenes según Instancia'!N62=0,"-",IF('Órdenes según Instancia'!AC62=0,"-",('Órdenes según Instancia'!N62/'Órdenes según Instancia'!AC62)))</f>
        <v>-</v>
      </c>
      <c r="K62" s="35" t="str">
        <f>IF('Órdenes según Instancia'!S62=0,"-",IF('Órdenes según Instancia'!AC62=0,"-",('Órdenes según Instancia'!S62/'Órdenes según Instancia'!AC62)))</f>
        <v>-</v>
      </c>
      <c r="L62" s="35" t="str">
        <f>IF('Órdenes según Instancia'!X62=0,"-",IF('Órdenes según Instancia'!AC62=0,"-",('Órdenes según Instancia'!X62/'Órdenes según Instancia'!AC62)))</f>
        <v>-</v>
      </c>
      <c r="M62" s="35">
        <f>IF('Órdenes según Instancia'!E62=0,"-",IF('Órdenes según Instancia'!AD62=0,"-",('Órdenes según Instancia'!E62/'Órdenes según Instancia'!AD62)))</f>
        <v>0.95882352941176474</v>
      </c>
      <c r="N62" s="35">
        <f>IF('Órdenes según Instancia'!J62=0,"-",IF('Órdenes según Instancia'!AD62=0,"-",('Órdenes según Instancia'!J62/'Órdenes según Instancia'!AD62)))</f>
        <v>1.1764705882352941E-2</v>
      </c>
      <c r="O62" s="35">
        <f>IF('Órdenes según Instancia'!O62=0,"-",IF('Órdenes según Instancia'!AD62=0,"-",('Órdenes según Instancia'!O62/'Órdenes según Instancia'!AD62)))</f>
        <v>2.9411764705882353E-2</v>
      </c>
      <c r="P62" s="35" t="str">
        <f>IF('Órdenes según Instancia'!T62=0,"-",IF('Órdenes según Instancia'!AD62=0,"-",('Órdenes según Instancia'!T62/'Órdenes según Instancia'!AD62)))</f>
        <v>-</v>
      </c>
      <c r="Q62" s="35" t="str">
        <f>IF('Órdenes según Instancia'!Y62=0,"-",IF('Órdenes según Instancia'!AD62=0,"-",('Órdenes según Instancia'!Y62/'Órdenes según Instancia'!AD62)))</f>
        <v>-</v>
      </c>
      <c r="R62" s="35">
        <f>IF('Órdenes según Instancia'!F62=0,"-",IF('Órdenes según Instancia'!AE62=0,"-",('Órdenes según Instancia'!F62/'Órdenes según Instancia'!AE62)))</f>
        <v>0.97530864197530864</v>
      </c>
      <c r="S62" s="35">
        <f>IF('Órdenes según Instancia'!K62=0,"-",IF('Órdenes según Instancia'!AE62=0,"-",('Órdenes según Instancia'!K62/'Órdenes según Instancia'!AE62)))</f>
        <v>2.4691358024691357E-2</v>
      </c>
      <c r="T62" s="35" t="str">
        <f>IF('Órdenes según Instancia'!P62=0,"-",IF('Órdenes según Instancia'!AE62=0,"-",('Órdenes según Instancia'!P62/'Órdenes según Instancia'!AE62)))</f>
        <v>-</v>
      </c>
      <c r="U62" s="35" t="str">
        <f>IF('Órdenes según Instancia'!U62=0,"-",IF('Órdenes según Instancia'!AE62=0,"-",('Órdenes según Instancia'!U62/('Órdenes según Instancia'!AE62))))</f>
        <v>-</v>
      </c>
      <c r="V62" s="35" t="str">
        <f>IF('Órdenes según Instancia'!Z62=0,"-",IF('Órdenes según Instancia'!AE62=0,"-",('Órdenes según Instancia'!Z62/'Órdenes según Instancia'!AE62)))</f>
        <v>-</v>
      </c>
    </row>
    <row r="63" spans="2:22" ht="20.100000000000001" customHeight="1" thickBot="1" x14ac:dyDescent="0.25">
      <c r="B63" s="4" t="s">
        <v>246</v>
      </c>
      <c r="C63" s="35">
        <f>IF('Órdenes según Instancia'!C63=0,"-",IF('Órdenes según Instancia'!AB63=0,"-",('Órdenes según Instancia'!C63/'Órdenes según Instancia'!AB63)))</f>
        <v>0.94774346793349173</v>
      </c>
      <c r="D63" s="35">
        <f>IF('Órdenes según Instancia'!H63=0,"-",IF('Órdenes según Instancia'!AB63=0,"-",('Órdenes según Instancia'!H63/'Órdenes según Instancia'!AB63)))</f>
        <v>2.3752969121140142E-2</v>
      </c>
      <c r="E63" s="35">
        <f>IF('Órdenes según Instancia'!M63=0,"-",IF('Órdenes según Instancia'!AB63=0,"-",('Órdenes según Instancia'!M63/'Órdenes según Instancia'!AB63)))</f>
        <v>2.1377672209026127E-2</v>
      </c>
      <c r="F63" s="35">
        <f>IF('Órdenes según Instancia'!R63=0,"-",IF('Órdenes según Instancia'!AB63=0,"-",('Órdenes según Instancia'!R63/'Órdenes según Instancia'!AB63)))</f>
        <v>7.1258907363420431E-3</v>
      </c>
      <c r="G63" s="35" t="str">
        <f>IF('Órdenes según Instancia'!W63=0,"-",IF('Órdenes según Instancia'!AB63=0,"-",('Órdenes según Instancia'!W63/'Órdenes según Instancia'!AB63)))</f>
        <v>-</v>
      </c>
      <c r="H63" s="35" t="str">
        <f>IF('Órdenes según Instancia'!D63=0,"-",IF('Órdenes según Instancia'!AC63=0,"-",('Órdenes según Instancia'!D63/'Órdenes según Instancia'!AC63)))</f>
        <v>-</v>
      </c>
      <c r="I63" s="35" t="str">
        <f>IF('Órdenes según Instancia'!I63=0,"-",IF('Órdenes según Instancia'!AC63=0,"-",('Órdenes según Instancia'!I63/'Órdenes según Instancia'!AC63)))</f>
        <v>-</v>
      </c>
      <c r="J63" s="35" t="str">
        <f>IF('Órdenes según Instancia'!N63=0,"-",IF('Órdenes según Instancia'!AC63=0,"-",('Órdenes según Instancia'!N63/'Órdenes según Instancia'!AC63)))</f>
        <v>-</v>
      </c>
      <c r="K63" s="35" t="str">
        <f>IF('Órdenes según Instancia'!S63=0,"-",IF('Órdenes según Instancia'!AC63=0,"-",('Órdenes según Instancia'!S63/'Órdenes según Instancia'!AC63)))</f>
        <v>-</v>
      </c>
      <c r="L63" s="35" t="str">
        <f>IF('Órdenes según Instancia'!X63=0,"-",IF('Órdenes según Instancia'!AC63=0,"-",('Órdenes según Instancia'!X63/'Órdenes según Instancia'!AC63)))</f>
        <v>-</v>
      </c>
      <c r="M63" s="35">
        <f>IF('Órdenes según Instancia'!E63=0,"-",IF('Órdenes según Instancia'!AD63=0,"-",('Órdenes según Instancia'!E63/'Órdenes según Instancia'!AD63)))</f>
        <v>0.93777777777777782</v>
      </c>
      <c r="N63" s="35">
        <f>IF('Órdenes según Instancia'!J63=0,"-",IF('Órdenes según Instancia'!AD63=0,"-",('Órdenes según Instancia'!J63/'Órdenes según Instancia'!AD63)))</f>
        <v>1.7777777777777778E-2</v>
      </c>
      <c r="O63" s="35">
        <f>IF('Órdenes según Instancia'!O63=0,"-",IF('Órdenes según Instancia'!AD63=0,"-",('Órdenes según Instancia'!O63/'Órdenes según Instancia'!AD63)))</f>
        <v>3.5555555555555556E-2</v>
      </c>
      <c r="P63" s="35">
        <f>IF('Órdenes según Instancia'!T63=0,"-",IF('Órdenes según Instancia'!AD63=0,"-",('Órdenes según Instancia'!T63/'Órdenes según Instancia'!AD63)))</f>
        <v>8.8888888888888889E-3</v>
      </c>
      <c r="Q63" s="35" t="str">
        <f>IF('Órdenes según Instancia'!Y63=0,"-",IF('Órdenes según Instancia'!AD63=0,"-",('Órdenes según Instancia'!Y63/'Órdenes según Instancia'!AD63)))</f>
        <v>-</v>
      </c>
      <c r="R63" s="35">
        <f>IF('Órdenes según Instancia'!F63=0,"-",IF('Órdenes según Instancia'!AE63=0,"-",('Órdenes según Instancia'!F63/'Órdenes según Instancia'!AE63)))</f>
        <v>0.95918367346938771</v>
      </c>
      <c r="S63" s="35">
        <f>IF('Órdenes según Instancia'!K63=0,"-",IF('Órdenes según Instancia'!AE63=0,"-",('Órdenes según Instancia'!K63/'Órdenes según Instancia'!AE63)))</f>
        <v>3.0612244897959183E-2</v>
      </c>
      <c r="T63" s="35">
        <f>IF('Órdenes según Instancia'!P63=0,"-",IF('Órdenes según Instancia'!AE63=0,"-",('Órdenes según Instancia'!P63/'Órdenes según Instancia'!AE63)))</f>
        <v>5.1020408163265302E-3</v>
      </c>
      <c r="U63" s="35">
        <f>IF('Órdenes según Instancia'!U63=0,"-",IF('Órdenes según Instancia'!AE63=0,"-",('Órdenes según Instancia'!U63/('Órdenes según Instancia'!AE63))))</f>
        <v>5.1020408163265302E-3</v>
      </c>
      <c r="V63" s="35" t="str">
        <f>IF('Órdenes según Instancia'!Z63=0,"-",IF('Órdenes según Instancia'!AE63=0,"-",('Órdenes según Instancia'!Z63/'Órdenes según Instancia'!AE63)))</f>
        <v>-</v>
      </c>
    </row>
    <row r="64" spans="2:22" ht="20.100000000000001" customHeight="1" thickBot="1" x14ac:dyDescent="0.25">
      <c r="B64" s="4" t="s">
        <v>247</v>
      </c>
      <c r="C64" s="36">
        <f>IF('Órdenes según Instancia'!C64=0,"-",IF('Órdenes según Instancia'!AB64=0,"-",('Órdenes según Instancia'!C64/'Órdenes según Instancia'!AB64)))</f>
        <v>0.99354838709677418</v>
      </c>
      <c r="D64" s="36" t="str">
        <f>IF('Órdenes según Instancia'!H64=0,"-",IF('Órdenes según Instancia'!AB64=0,"-",('Órdenes según Instancia'!H64/'Órdenes según Instancia'!AB64)))</f>
        <v>-</v>
      </c>
      <c r="E64" s="36">
        <f>IF('Órdenes según Instancia'!M64=0,"-",IF('Órdenes según Instancia'!AB64=0,"-",('Órdenes según Instancia'!M64/'Órdenes según Instancia'!AB64)))</f>
        <v>6.4516129032258064E-3</v>
      </c>
      <c r="F64" s="36" t="str">
        <f>IF('Órdenes según Instancia'!R64=0,"-",IF('Órdenes según Instancia'!AB64=0,"-",('Órdenes según Instancia'!R64/'Órdenes según Instancia'!AB64)))</f>
        <v>-</v>
      </c>
      <c r="G64" s="36" t="str">
        <f>IF('Órdenes según Instancia'!W64=0,"-",IF('Órdenes según Instancia'!AB64=0,"-",('Órdenes según Instancia'!W64/'Órdenes según Instancia'!AB64)))</f>
        <v>-</v>
      </c>
      <c r="H64" s="36">
        <f>IF('Órdenes según Instancia'!D64=0,"-",IF('Órdenes según Instancia'!AC64=0,"-",('Órdenes según Instancia'!D64/'Órdenes según Instancia'!AC64)))</f>
        <v>1</v>
      </c>
      <c r="I64" s="36" t="str">
        <f>IF('Órdenes según Instancia'!I64=0,"-",IF('Órdenes según Instancia'!AC64=0,"-",('Órdenes según Instancia'!I64/'Órdenes según Instancia'!AC64)))</f>
        <v>-</v>
      </c>
      <c r="J64" s="36" t="str">
        <f>IF('Órdenes según Instancia'!N64=0,"-",IF('Órdenes según Instancia'!AC64=0,"-",('Órdenes según Instancia'!N64/'Órdenes según Instancia'!AC64)))</f>
        <v>-</v>
      </c>
      <c r="K64" s="36" t="str">
        <f>IF('Órdenes según Instancia'!S64=0,"-",IF('Órdenes según Instancia'!AC64=0,"-",('Órdenes según Instancia'!S64/'Órdenes según Instancia'!AC64)))</f>
        <v>-</v>
      </c>
      <c r="L64" s="36" t="str">
        <f>IF('Órdenes según Instancia'!X64=0,"-",IF('Órdenes según Instancia'!AC64=0,"-",('Órdenes según Instancia'!X64/'Órdenes según Instancia'!AC64)))</f>
        <v>-</v>
      </c>
      <c r="M64" s="36">
        <f>IF('Órdenes según Instancia'!E64=0,"-",IF('Órdenes según Instancia'!AD64=0,"-",('Órdenes según Instancia'!E64/'Órdenes según Instancia'!AD64)))</f>
        <v>0.99624060150375937</v>
      </c>
      <c r="N64" s="36" t="str">
        <f>IF('Órdenes según Instancia'!J64=0,"-",IF('Órdenes según Instancia'!AD64=0,"-",('Órdenes según Instancia'!J64/'Órdenes según Instancia'!AD64)))</f>
        <v>-</v>
      </c>
      <c r="O64" s="36">
        <f>IF('Órdenes según Instancia'!O64=0,"-",IF('Órdenes según Instancia'!AD64=0,"-",('Órdenes según Instancia'!O64/'Órdenes según Instancia'!AD64)))</f>
        <v>3.7593984962406013E-3</v>
      </c>
      <c r="P64" s="36" t="str">
        <f>IF('Órdenes según Instancia'!T64=0,"-",IF('Órdenes según Instancia'!AD64=0,"-",('Órdenes según Instancia'!T64/'Órdenes según Instancia'!AD64)))</f>
        <v>-</v>
      </c>
      <c r="Q64" s="36" t="str">
        <f>IF('Órdenes según Instancia'!Y64=0,"-",IF('Órdenes según Instancia'!AD64=0,"-",('Órdenes según Instancia'!Y64/'Órdenes según Instancia'!AD64)))</f>
        <v>-</v>
      </c>
      <c r="R64" s="36">
        <f>IF('Órdenes según Instancia'!F64=0,"-",IF('Órdenes según Instancia'!AE64=0,"-",('Órdenes según Instancia'!F64/'Órdenes según Instancia'!AE64)))</f>
        <v>0.97297297297297303</v>
      </c>
      <c r="S64" s="36" t="str">
        <f>IF('Órdenes según Instancia'!K64=0,"-",IF('Órdenes según Instancia'!AE64=0,"-",('Órdenes según Instancia'!K64/'Órdenes según Instancia'!AE64)))</f>
        <v>-</v>
      </c>
      <c r="T64" s="36">
        <f>IF('Órdenes según Instancia'!P64=0,"-",IF('Órdenes según Instancia'!AE64=0,"-",('Órdenes según Instancia'!P64/'Órdenes según Instancia'!AE64)))</f>
        <v>2.7027027027027029E-2</v>
      </c>
      <c r="U64" s="36" t="str">
        <f>IF('Órdenes según Instancia'!U64=0,"-",IF('Órdenes según Instancia'!AE64=0,"-",('Órdenes según Instancia'!U64/('Órdenes según Instancia'!AE64))))</f>
        <v>-</v>
      </c>
      <c r="V64" s="36" t="str">
        <f>IF('Órdenes según Instancia'!Z64=0,"-",IF('Órdenes según Instancia'!AE64=0,"-",('Órdenes según Instancia'!Z64/'Órdenes según Instancia'!AE64)))</f>
        <v>-</v>
      </c>
    </row>
    <row r="65" spans="2:22" ht="20.100000000000001" customHeight="1" thickBot="1" x14ac:dyDescent="0.25">
      <c r="B65" s="7" t="s">
        <v>22</v>
      </c>
      <c r="C65" s="37">
        <f>IF('Órdenes según Instancia'!C65=0,"-",IF('Órdenes según Instancia'!AB65=0,"-",('Órdenes según Instancia'!C65/'Órdenes según Instancia'!AB65)))</f>
        <v>0.93348537697880329</v>
      </c>
      <c r="D65" s="37">
        <f>IF('Órdenes según Instancia'!H65=0,"-",IF('Órdenes según Instancia'!AB65=0,"-",('Órdenes según Instancia'!H65/'Órdenes según Instancia'!AB65)))</f>
        <v>3.0855916286557554E-3</v>
      </c>
      <c r="E65" s="37">
        <f>IF('Órdenes según Instancia'!M65=0,"-",IF('Órdenes según Instancia'!AB65=0,"-",('Órdenes según Instancia'!M65/'Órdenes según Instancia'!AB65)))</f>
        <v>4.8269385564797422E-2</v>
      </c>
      <c r="F65" s="37">
        <f>IF('Órdenes según Instancia'!R65=0,"-",IF('Órdenes según Instancia'!AB65=0,"-",('Órdenes según Instancia'!R65/'Órdenes según Instancia'!AB65)))</f>
        <v>1.5105983364636437E-2</v>
      </c>
      <c r="G65" s="37">
        <f>IF('Órdenes según Instancia'!W65=0,"-",IF('Órdenes según Instancia'!AB65=0,"-",('Órdenes según Instancia'!W65/'Órdenes según Instancia'!AB65)))</f>
        <v>5.3662463107056611E-5</v>
      </c>
      <c r="H65" s="37">
        <f>IF('Órdenes según Instancia'!D65=0,"-",IF('Órdenes según Instancia'!AC65=0,"-",('Órdenes según Instancia'!D65/'Órdenes según Instancia'!AC65)))</f>
        <v>0.99248120300751874</v>
      </c>
      <c r="I65" s="37">
        <f>IF('Órdenes según Instancia'!I65=0,"-",IF('Órdenes según Instancia'!AC65=0,"-",('Órdenes según Instancia'!I65/'Órdenes según Instancia'!AC65)))</f>
        <v>7.5187969924812026E-3</v>
      </c>
      <c r="J65" s="37" t="str">
        <f>IF('Órdenes según Instancia'!N65=0,"-",IF('Órdenes según Instancia'!AC65=0,"-",('Órdenes según Instancia'!N65/'Órdenes según Instancia'!AC65)))</f>
        <v>-</v>
      </c>
      <c r="K65" s="37" t="str">
        <f>IF('Órdenes según Instancia'!S65=0,"-",IF('Órdenes según Instancia'!AC65=0,"-",('Órdenes según Instancia'!S65/'Órdenes según Instancia'!AC65)))</f>
        <v>-</v>
      </c>
      <c r="L65" s="37" t="str">
        <f>IF('Órdenes según Instancia'!X65=0,"-",IF('Órdenes según Instancia'!AC65=0,"-",('Órdenes según Instancia'!X65/'Órdenes según Instancia'!AC65)))</f>
        <v>-</v>
      </c>
      <c r="M65" s="37">
        <f>IF('Órdenes según Instancia'!E65=0,"-",IF('Órdenes según Instancia'!AD65=0,"-",('Órdenes según Instancia'!E65/'Órdenes según Instancia'!AD65)))</f>
        <v>0.91197531804677379</v>
      </c>
      <c r="N65" s="37">
        <f>IF('Órdenes según Instancia'!J65=0,"-",IF('Órdenes según Instancia'!AD65=0,"-",('Órdenes según Instancia'!J65/'Órdenes según Instancia'!AD65)))</f>
        <v>2.590081511388741E-3</v>
      </c>
      <c r="O65" s="37">
        <f>IF('Órdenes según Instancia'!O65=0,"-",IF('Órdenes según Instancia'!AD65=0,"-",('Órdenes según Instancia'!O65/'Órdenes según Instancia'!AD65)))</f>
        <v>6.5590005332520754E-2</v>
      </c>
      <c r="P65" s="37">
        <f>IF('Órdenes según Instancia'!T65=0,"-",IF('Órdenes según Instancia'!AD65=0,"-",('Órdenes según Instancia'!T65/'Órdenes según Instancia'!AD65)))</f>
        <v>1.9768416241334654E-2</v>
      </c>
      <c r="Q65" s="37">
        <f>IF('Órdenes según Instancia'!Y65=0,"-",IF('Órdenes según Instancia'!AD65=0,"-",('Órdenes según Instancia'!Y65/'Órdenes según Instancia'!AD65)))</f>
        <v>7.6178867982021789E-5</v>
      </c>
      <c r="R65" s="37">
        <f>IF('Órdenes según Instancia'!F65=0,"-",IF('Órdenes según Instancia'!AE65=0,"-",('Órdenes según Instancia'!F65/'Órdenes según Instancia'!AE65)))</f>
        <v>0.98465496646145367</v>
      </c>
      <c r="S65" s="37">
        <f>IF('Órdenes según Instancia'!K65=0,"-",IF('Órdenes según Instancia'!AE65=0,"-",('Órdenes según Instancia'!K65/'Órdenes según Instancia'!AE65)))</f>
        <v>4.2267757052283379E-3</v>
      </c>
      <c r="T65" s="37">
        <f>IF('Órdenes según Instancia'!P65=0,"-",IF('Órdenes según Instancia'!AE65=0,"-",('Órdenes según Instancia'!P65/'Órdenes según Instancia'!AE65)))</f>
        <v>7.0752549848387396E-3</v>
      </c>
      <c r="U65" s="37">
        <f>IF('Órdenes según Instancia'!U65=0,"-",IF('Órdenes según Instancia'!AE65=0,"-",('Órdenes según Instancia'!U65/('Órdenes según Instancia'!AE65))))</f>
        <v>4.0430028484792794E-3</v>
      </c>
      <c r="V65" s="37" t="str">
        <f>IF('Órdenes según Instancia'!Z65=0,"-",IF('Órdenes según Instancia'!AE65=0,"-",('Órdenes según Instancia'!Z65/'Órdenes según Instancia'!AE65)))</f>
        <v>-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AJ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6" width="9.625" customWidth="1"/>
  </cols>
  <sheetData>
    <row r="10" spans="2:36" ht="29.25" customHeight="1" x14ac:dyDescent="0.2"/>
    <row r="12" spans="2:36" s="50" customFormat="1" ht="58.5" customHeight="1" x14ac:dyDescent="0.2">
      <c r="C12" s="101" t="s">
        <v>248</v>
      </c>
      <c r="D12" s="101"/>
      <c r="E12" s="101" t="s">
        <v>183</v>
      </c>
      <c r="F12" s="101"/>
      <c r="G12" s="101" t="s">
        <v>184</v>
      </c>
      <c r="H12" s="101"/>
      <c r="I12" s="101" t="s">
        <v>249</v>
      </c>
      <c r="J12" s="101"/>
      <c r="K12" s="101" t="s">
        <v>250</v>
      </c>
      <c r="L12" s="101"/>
      <c r="M12" s="101" t="s">
        <v>185</v>
      </c>
      <c r="N12" s="101"/>
      <c r="O12" s="101" t="s">
        <v>186</v>
      </c>
      <c r="P12" s="101"/>
      <c r="Q12" s="101" t="s">
        <v>187</v>
      </c>
      <c r="R12" s="101"/>
      <c r="S12" s="101" t="s">
        <v>251</v>
      </c>
      <c r="T12" s="101"/>
      <c r="U12" s="101" t="s">
        <v>188</v>
      </c>
      <c r="V12" s="101"/>
      <c r="W12" s="101" t="s">
        <v>252</v>
      </c>
      <c r="X12" s="101"/>
      <c r="Y12" s="101" t="s">
        <v>253</v>
      </c>
      <c r="Z12" s="101"/>
      <c r="AA12" s="101" t="s">
        <v>254</v>
      </c>
      <c r="AB12" s="101"/>
      <c r="AC12" s="101" t="s">
        <v>255</v>
      </c>
      <c r="AD12" s="101"/>
      <c r="AE12" s="101" t="s">
        <v>256</v>
      </c>
      <c r="AF12" s="101"/>
      <c r="AG12" s="101" t="s">
        <v>189</v>
      </c>
      <c r="AH12" s="101"/>
      <c r="AI12" s="101" t="s">
        <v>190</v>
      </c>
      <c r="AJ12" s="101"/>
    </row>
    <row r="13" spans="2:36" ht="41.25" customHeight="1" thickBot="1" x14ac:dyDescent="0.25">
      <c r="C13" s="38" t="s">
        <v>191</v>
      </c>
      <c r="D13" s="38" t="s">
        <v>192</v>
      </c>
      <c r="E13" s="38" t="s">
        <v>191</v>
      </c>
      <c r="F13" s="38" t="s">
        <v>192</v>
      </c>
      <c r="G13" s="38" t="s">
        <v>191</v>
      </c>
      <c r="H13" s="38" t="s">
        <v>192</v>
      </c>
      <c r="I13" s="38" t="s">
        <v>191</v>
      </c>
      <c r="J13" s="38" t="s">
        <v>192</v>
      </c>
      <c r="K13" s="38" t="s">
        <v>191</v>
      </c>
      <c r="L13" s="38" t="s">
        <v>192</v>
      </c>
      <c r="M13" s="38" t="s">
        <v>191</v>
      </c>
      <c r="N13" s="38" t="s">
        <v>192</v>
      </c>
      <c r="O13" s="38" t="s">
        <v>191</v>
      </c>
      <c r="P13" s="38" t="s">
        <v>192</v>
      </c>
      <c r="Q13" s="38" t="s">
        <v>191</v>
      </c>
      <c r="R13" s="38" t="s">
        <v>192</v>
      </c>
      <c r="S13" s="38" t="s">
        <v>191</v>
      </c>
      <c r="T13" s="38" t="s">
        <v>192</v>
      </c>
      <c r="U13" s="38" t="s">
        <v>191</v>
      </c>
      <c r="V13" s="38" t="s">
        <v>192</v>
      </c>
      <c r="W13" s="38" t="s">
        <v>191</v>
      </c>
      <c r="X13" s="38" t="s">
        <v>192</v>
      </c>
      <c r="Y13" s="38" t="s">
        <v>191</v>
      </c>
      <c r="Z13" s="38" t="s">
        <v>192</v>
      </c>
      <c r="AA13" s="38" t="s">
        <v>191</v>
      </c>
      <c r="AB13" s="38" t="s">
        <v>192</v>
      </c>
      <c r="AC13" s="38" t="s">
        <v>191</v>
      </c>
      <c r="AD13" s="38" t="s">
        <v>192</v>
      </c>
      <c r="AE13" s="38" t="s">
        <v>191</v>
      </c>
      <c r="AF13" s="38" t="s">
        <v>192</v>
      </c>
      <c r="AG13" s="38" t="s">
        <v>191</v>
      </c>
      <c r="AH13" s="38" t="s">
        <v>192</v>
      </c>
      <c r="AI13" s="38" t="s">
        <v>191</v>
      </c>
      <c r="AJ13" s="38" t="s">
        <v>192</v>
      </c>
    </row>
    <row r="14" spans="2:36" ht="20.100000000000001" customHeight="1" thickBot="1" x14ac:dyDescent="0.25">
      <c r="B14" s="3" t="s">
        <v>198</v>
      </c>
      <c r="C14" s="19">
        <v>5</v>
      </c>
      <c r="D14" s="19">
        <v>5</v>
      </c>
      <c r="E14" s="19">
        <v>15</v>
      </c>
      <c r="F14" s="19">
        <v>1</v>
      </c>
      <c r="G14" s="19">
        <v>577</v>
      </c>
      <c r="H14" s="19">
        <v>246</v>
      </c>
      <c r="I14" s="19">
        <v>409</v>
      </c>
      <c r="J14" s="19">
        <v>246</v>
      </c>
      <c r="K14" s="19">
        <v>1</v>
      </c>
      <c r="L14" s="19">
        <v>0</v>
      </c>
      <c r="M14" s="19">
        <v>127</v>
      </c>
      <c r="N14" s="19">
        <v>9</v>
      </c>
      <c r="O14" s="19">
        <v>6</v>
      </c>
      <c r="P14" s="19">
        <v>7</v>
      </c>
      <c r="Q14" s="19">
        <v>1140</v>
      </c>
      <c r="R14" s="19">
        <v>514</v>
      </c>
      <c r="S14" s="19">
        <v>162</v>
      </c>
      <c r="T14" s="19">
        <v>0</v>
      </c>
      <c r="U14" s="19">
        <v>14</v>
      </c>
      <c r="V14" s="19">
        <v>0</v>
      </c>
      <c r="W14" s="19">
        <v>69</v>
      </c>
      <c r="X14" s="19">
        <v>0</v>
      </c>
      <c r="Y14" s="19">
        <v>0</v>
      </c>
      <c r="Z14" s="19">
        <v>0</v>
      </c>
      <c r="AA14" s="19">
        <v>2</v>
      </c>
      <c r="AB14" s="19">
        <v>0</v>
      </c>
      <c r="AC14" s="19">
        <v>166</v>
      </c>
      <c r="AD14" s="19">
        <v>6</v>
      </c>
      <c r="AE14" s="19">
        <v>0</v>
      </c>
      <c r="AF14" s="19">
        <v>0</v>
      </c>
      <c r="AG14" s="19">
        <v>49</v>
      </c>
      <c r="AH14" s="19">
        <v>0</v>
      </c>
      <c r="AI14" s="19">
        <v>462</v>
      </c>
      <c r="AJ14" s="19">
        <v>6</v>
      </c>
    </row>
    <row r="15" spans="2:36" ht="20.100000000000001" customHeight="1" thickBot="1" x14ac:dyDescent="0.25">
      <c r="B15" s="4" t="s">
        <v>199</v>
      </c>
      <c r="C15" s="20">
        <v>50</v>
      </c>
      <c r="D15" s="20">
        <v>23</v>
      </c>
      <c r="E15" s="20">
        <v>123</v>
      </c>
      <c r="F15" s="20">
        <v>24</v>
      </c>
      <c r="G15" s="20">
        <v>803</v>
      </c>
      <c r="H15" s="20">
        <v>373</v>
      </c>
      <c r="I15" s="20">
        <v>798</v>
      </c>
      <c r="J15" s="20">
        <v>374</v>
      </c>
      <c r="K15" s="20">
        <v>353</v>
      </c>
      <c r="L15" s="20">
        <v>11</v>
      </c>
      <c r="M15" s="20">
        <v>200</v>
      </c>
      <c r="N15" s="20">
        <v>75</v>
      </c>
      <c r="O15" s="20">
        <v>142</v>
      </c>
      <c r="P15" s="20">
        <v>73</v>
      </c>
      <c r="Q15" s="20">
        <v>2469</v>
      </c>
      <c r="R15" s="20">
        <v>953</v>
      </c>
      <c r="S15" s="20">
        <v>146</v>
      </c>
      <c r="T15" s="20">
        <v>0</v>
      </c>
      <c r="U15" s="20">
        <v>2</v>
      </c>
      <c r="V15" s="20">
        <v>0</v>
      </c>
      <c r="W15" s="20">
        <v>70</v>
      </c>
      <c r="X15" s="20">
        <v>0</v>
      </c>
      <c r="Y15" s="20">
        <v>30</v>
      </c>
      <c r="Z15" s="20">
        <v>0</v>
      </c>
      <c r="AA15" s="20">
        <v>46</v>
      </c>
      <c r="AB15" s="20">
        <v>0</v>
      </c>
      <c r="AC15" s="20">
        <v>224</v>
      </c>
      <c r="AD15" s="20">
        <v>1</v>
      </c>
      <c r="AE15" s="20">
        <v>15</v>
      </c>
      <c r="AF15" s="20">
        <v>1</v>
      </c>
      <c r="AG15" s="20">
        <v>174</v>
      </c>
      <c r="AH15" s="20">
        <v>2</v>
      </c>
      <c r="AI15" s="20">
        <v>707</v>
      </c>
      <c r="AJ15" s="20">
        <v>4</v>
      </c>
    </row>
    <row r="16" spans="2:36" ht="20.100000000000001" customHeight="1" thickBot="1" x14ac:dyDescent="0.25">
      <c r="B16" s="4" t="s">
        <v>200</v>
      </c>
      <c r="C16" s="20">
        <v>16</v>
      </c>
      <c r="D16" s="20">
        <v>1</v>
      </c>
      <c r="E16" s="20">
        <v>10</v>
      </c>
      <c r="F16" s="20">
        <v>0</v>
      </c>
      <c r="G16" s="20">
        <v>336</v>
      </c>
      <c r="H16" s="20">
        <v>29</v>
      </c>
      <c r="I16" s="20">
        <v>332</v>
      </c>
      <c r="J16" s="20">
        <v>25</v>
      </c>
      <c r="K16" s="20">
        <v>139</v>
      </c>
      <c r="L16" s="20">
        <v>9</v>
      </c>
      <c r="M16" s="20">
        <v>34</v>
      </c>
      <c r="N16" s="20">
        <v>0</v>
      </c>
      <c r="O16" s="20">
        <v>29</v>
      </c>
      <c r="P16" s="20">
        <v>0</v>
      </c>
      <c r="Q16" s="20">
        <v>896</v>
      </c>
      <c r="R16" s="20">
        <v>64</v>
      </c>
      <c r="S16" s="20">
        <v>50</v>
      </c>
      <c r="T16" s="20">
        <v>4</v>
      </c>
      <c r="U16" s="20">
        <v>0</v>
      </c>
      <c r="V16" s="20">
        <v>0</v>
      </c>
      <c r="W16" s="20">
        <v>11</v>
      </c>
      <c r="X16" s="20">
        <v>1</v>
      </c>
      <c r="Y16" s="20">
        <v>0</v>
      </c>
      <c r="Z16" s="20">
        <v>0</v>
      </c>
      <c r="AA16" s="20">
        <v>5</v>
      </c>
      <c r="AB16" s="20">
        <v>0</v>
      </c>
      <c r="AC16" s="20">
        <v>53</v>
      </c>
      <c r="AD16" s="20">
        <v>5</v>
      </c>
      <c r="AE16" s="20">
        <v>0</v>
      </c>
      <c r="AF16" s="20">
        <v>0</v>
      </c>
      <c r="AG16" s="20">
        <v>31</v>
      </c>
      <c r="AH16" s="20">
        <v>4</v>
      </c>
      <c r="AI16" s="20">
        <v>150</v>
      </c>
      <c r="AJ16" s="20">
        <v>14</v>
      </c>
    </row>
    <row r="17" spans="2:36" ht="20.100000000000001" customHeight="1" thickBot="1" x14ac:dyDescent="0.25">
      <c r="B17" s="4" t="s">
        <v>201</v>
      </c>
      <c r="C17" s="20">
        <v>83</v>
      </c>
      <c r="D17" s="20">
        <v>231</v>
      </c>
      <c r="E17" s="20">
        <v>116</v>
      </c>
      <c r="F17" s="20">
        <v>114</v>
      </c>
      <c r="G17" s="20">
        <v>500</v>
      </c>
      <c r="H17" s="20">
        <v>637</v>
      </c>
      <c r="I17" s="20">
        <v>383</v>
      </c>
      <c r="J17" s="20">
        <v>443</v>
      </c>
      <c r="K17" s="20">
        <v>92</v>
      </c>
      <c r="L17" s="20">
        <v>181</v>
      </c>
      <c r="M17" s="20">
        <v>110</v>
      </c>
      <c r="N17" s="20">
        <v>131</v>
      </c>
      <c r="O17" s="20">
        <v>189</v>
      </c>
      <c r="P17" s="20">
        <v>253</v>
      </c>
      <c r="Q17" s="20">
        <v>1473</v>
      </c>
      <c r="R17" s="20">
        <v>1990</v>
      </c>
      <c r="S17" s="20">
        <v>163</v>
      </c>
      <c r="T17" s="20">
        <v>0</v>
      </c>
      <c r="U17" s="20">
        <v>0</v>
      </c>
      <c r="V17" s="20">
        <v>0</v>
      </c>
      <c r="W17" s="20">
        <v>52</v>
      </c>
      <c r="X17" s="20">
        <v>0</v>
      </c>
      <c r="Y17" s="20">
        <v>0</v>
      </c>
      <c r="Z17" s="20">
        <v>0</v>
      </c>
      <c r="AA17" s="20">
        <v>19</v>
      </c>
      <c r="AB17" s="20">
        <v>0</v>
      </c>
      <c r="AC17" s="20">
        <v>186</v>
      </c>
      <c r="AD17" s="20">
        <v>1</v>
      </c>
      <c r="AE17" s="20">
        <v>0</v>
      </c>
      <c r="AF17" s="20">
        <v>0</v>
      </c>
      <c r="AG17" s="20">
        <v>179</v>
      </c>
      <c r="AH17" s="20">
        <v>6</v>
      </c>
      <c r="AI17" s="20">
        <v>599</v>
      </c>
      <c r="AJ17" s="20">
        <v>7</v>
      </c>
    </row>
    <row r="18" spans="2:36" ht="20.100000000000001" customHeight="1" thickBot="1" x14ac:dyDescent="0.25">
      <c r="B18" s="4" t="s">
        <v>202</v>
      </c>
      <c r="C18" s="20">
        <v>12</v>
      </c>
      <c r="D18" s="20">
        <v>13</v>
      </c>
      <c r="E18" s="20">
        <v>2</v>
      </c>
      <c r="F18" s="20">
        <v>0</v>
      </c>
      <c r="G18" s="20">
        <v>518</v>
      </c>
      <c r="H18" s="20">
        <v>61</v>
      </c>
      <c r="I18" s="20">
        <v>349</v>
      </c>
      <c r="J18" s="20">
        <v>55</v>
      </c>
      <c r="K18" s="20">
        <v>11</v>
      </c>
      <c r="L18" s="20">
        <v>21</v>
      </c>
      <c r="M18" s="20">
        <v>65</v>
      </c>
      <c r="N18" s="20">
        <v>28</v>
      </c>
      <c r="O18" s="20">
        <v>15</v>
      </c>
      <c r="P18" s="20">
        <v>6</v>
      </c>
      <c r="Q18" s="20">
        <v>972</v>
      </c>
      <c r="R18" s="20">
        <v>184</v>
      </c>
      <c r="S18" s="20">
        <v>71</v>
      </c>
      <c r="T18" s="20">
        <v>3</v>
      </c>
      <c r="U18" s="20">
        <v>0</v>
      </c>
      <c r="V18" s="20">
        <v>0</v>
      </c>
      <c r="W18" s="20">
        <v>18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100</v>
      </c>
      <c r="AD18" s="20">
        <v>6</v>
      </c>
      <c r="AE18" s="20">
        <v>0</v>
      </c>
      <c r="AF18" s="20">
        <v>0</v>
      </c>
      <c r="AG18" s="20">
        <v>14</v>
      </c>
      <c r="AH18" s="20">
        <v>0</v>
      </c>
      <c r="AI18" s="20">
        <v>203</v>
      </c>
      <c r="AJ18" s="20">
        <v>9</v>
      </c>
    </row>
    <row r="19" spans="2:36" ht="20.100000000000001" customHeight="1" thickBot="1" x14ac:dyDescent="0.25">
      <c r="B19" s="4" t="s">
        <v>203</v>
      </c>
      <c r="C19" s="20">
        <v>1</v>
      </c>
      <c r="D19" s="20">
        <v>3</v>
      </c>
      <c r="E19" s="20">
        <v>24</v>
      </c>
      <c r="F19" s="20">
        <v>5</v>
      </c>
      <c r="G19" s="20">
        <v>200</v>
      </c>
      <c r="H19" s="20">
        <v>113</v>
      </c>
      <c r="I19" s="20">
        <v>188</v>
      </c>
      <c r="J19" s="20">
        <v>92</v>
      </c>
      <c r="K19" s="20">
        <v>20</v>
      </c>
      <c r="L19" s="20">
        <v>6</v>
      </c>
      <c r="M19" s="20">
        <v>51</v>
      </c>
      <c r="N19" s="20">
        <v>16</v>
      </c>
      <c r="O19" s="20">
        <v>21</v>
      </c>
      <c r="P19" s="20">
        <v>18</v>
      </c>
      <c r="Q19" s="20">
        <v>505</v>
      </c>
      <c r="R19" s="20">
        <v>253</v>
      </c>
      <c r="S19" s="20">
        <v>75</v>
      </c>
      <c r="T19" s="20">
        <v>6</v>
      </c>
      <c r="U19" s="20">
        <v>0</v>
      </c>
      <c r="V19" s="20">
        <v>0</v>
      </c>
      <c r="W19" s="20">
        <v>36</v>
      </c>
      <c r="X19" s="20">
        <v>2</v>
      </c>
      <c r="Y19" s="20">
        <v>4</v>
      </c>
      <c r="Z19" s="20">
        <v>0</v>
      </c>
      <c r="AA19" s="20">
        <v>16</v>
      </c>
      <c r="AB19" s="20">
        <v>0</v>
      </c>
      <c r="AC19" s="20">
        <v>76</v>
      </c>
      <c r="AD19" s="20">
        <v>4</v>
      </c>
      <c r="AE19" s="20">
        <v>0</v>
      </c>
      <c r="AF19" s="20">
        <v>0</v>
      </c>
      <c r="AG19" s="20">
        <v>31</v>
      </c>
      <c r="AH19" s="20">
        <v>0</v>
      </c>
      <c r="AI19" s="20">
        <v>238</v>
      </c>
      <c r="AJ19" s="20">
        <v>12</v>
      </c>
    </row>
    <row r="20" spans="2:36" ht="20.100000000000001" customHeight="1" thickBot="1" x14ac:dyDescent="0.25">
      <c r="B20" s="4" t="s">
        <v>204</v>
      </c>
      <c r="C20" s="20">
        <v>11</v>
      </c>
      <c r="D20" s="20">
        <v>6</v>
      </c>
      <c r="E20" s="20">
        <v>34</v>
      </c>
      <c r="F20" s="20">
        <v>41</v>
      </c>
      <c r="G20" s="20">
        <v>436</v>
      </c>
      <c r="H20" s="20">
        <v>429</v>
      </c>
      <c r="I20" s="20">
        <v>486</v>
      </c>
      <c r="J20" s="20">
        <v>384</v>
      </c>
      <c r="K20" s="20">
        <v>74</v>
      </c>
      <c r="L20" s="20">
        <v>21</v>
      </c>
      <c r="M20" s="20">
        <v>15</v>
      </c>
      <c r="N20" s="20">
        <v>34</v>
      </c>
      <c r="O20" s="20">
        <v>74</v>
      </c>
      <c r="P20" s="20">
        <v>16</v>
      </c>
      <c r="Q20" s="20">
        <v>1130</v>
      </c>
      <c r="R20" s="20">
        <v>931</v>
      </c>
      <c r="S20" s="20">
        <v>147</v>
      </c>
      <c r="T20" s="20">
        <v>25</v>
      </c>
      <c r="U20" s="20">
        <v>0</v>
      </c>
      <c r="V20" s="20">
        <v>2</v>
      </c>
      <c r="W20" s="20">
        <v>47</v>
      </c>
      <c r="X20" s="20">
        <v>3</v>
      </c>
      <c r="Y20" s="20">
        <v>0</v>
      </c>
      <c r="Z20" s="20">
        <v>0</v>
      </c>
      <c r="AA20" s="20">
        <v>27</v>
      </c>
      <c r="AB20" s="20">
        <v>16</v>
      </c>
      <c r="AC20" s="20">
        <v>146</v>
      </c>
      <c r="AD20" s="20">
        <v>28</v>
      </c>
      <c r="AE20" s="20">
        <v>5</v>
      </c>
      <c r="AF20" s="20">
        <v>0</v>
      </c>
      <c r="AG20" s="20">
        <v>52</v>
      </c>
      <c r="AH20" s="20">
        <v>16</v>
      </c>
      <c r="AI20" s="20">
        <v>424</v>
      </c>
      <c r="AJ20" s="20">
        <v>90</v>
      </c>
    </row>
    <row r="21" spans="2:36" ht="20.100000000000001" customHeight="1" thickBot="1" x14ac:dyDescent="0.25">
      <c r="B21" s="4" t="s">
        <v>205</v>
      </c>
      <c r="C21" s="20">
        <v>11</v>
      </c>
      <c r="D21" s="20">
        <v>25</v>
      </c>
      <c r="E21" s="20">
        <v>12</v>
      </c>
      <c r="F21" s="20">
        <v>9</v>
      </c>
      <c r="G21" s="20">
        <v>366</v>
      </c>
      <c r="H21" s="20">
        <v>351</v>
      </c>
      <c r="I21" s="20">
        <v>301</v>
      </c>
      <c r="J21" s="20">
        <v>369</v>
      </c>
      <c r="K21" s="20">
        <v>42</v>
      </c>
      <c r="L21" s="20">
        <v>26</v>
      </c>
      <c r="M21" s="20">
        <v>56</v>
      </c>
      <c r="N21" s="20">
        <v>24</v>
      </c>
      <c r="O21" s="20">
        <v>8</v>
      </c>
      <c r="P21" s="20">
        <v>9</v>
      </c>
      <c r="Q21" s="20">
        <v>796</v>
      </c>
      <c r="R21" s="20">
        <v>813</v>
      </c>
      <c r="S21" s="20">
        <v>75</v>
      </c>
      <c r="T21" s="20">
        <v>5</v>
      </c>
      <c r="U21" s="20">
        <v>9</v>
      </c>
      <c r="V21" s="20">
        <v>0</v>
      </c>
      <c r="W21" s="20">
        <v>48</v>
      </c>
      <c r="X21" s="20">
        <v>0</v>
      </c>
      <c r="Y21" s="20">
        <v>22</v>
      </c>
      <c r="Z21" s="20">
        <v>0</v>
      </c>
      <c r="AA21" s="20">
        <v>20</v>
      </c>
      <c r="AB21" s="20">
        <v>0</v>
      </c>
      <c r="AC21" s="20">
        <v>115</v>
      </c>
      <c r="AD21" s="20">
        <v>5</v>
      </c>
      <c r="AE21" s="20">
        <v>2</v>
      </c>
      <c r="AF21" s="20">
        <v>0</v>
      </c>
      <c r="AG21" s="20">
        <v>23</v>
      </c>
      <c r="AH21" s="20">
        <v>5</v>
      </c>
      <c r="AI21" s="20">
        <v>314</v>
      </c>
      <c r="AJ21" s="20">
        <v>15</v>
      </c>
    </row>
    <row r="22" spans="2:36" ht="20.100000000000001" customHeight="1" thickBot="1" x14ac:dyDescent="0.25">
      <c r="B22" s="4" t="s">
        <v>206</v>
      </c>
      <c r="C22" s="20">
        <v>9</v>
      </c>
      <c r="D22" s="20">
        <v>0</v>
      </c>
      <c r="E22" s="20">
        <v>9</v>
      </c>
      <c r="F22" s="20">
        <v>0</v>
      </c>
      <c r="G22" s="20">
        <v>108</v>
      </c>
      <c r="H22" s="20">
        <v>39</v>
      </c>
      <c r="I22" s="20">
        <v>108</v>
      </c>
      <c r="J22" s="20">
        <v>39</v>
      </c>
      <c r="K22" s="20">
        <v>0</v>
      </c>
      <c r="L22" s="20">
        <v>0</v>
      </c>
      <c r="M22" s="20">
        <v>26</v>
      </c>
      <c r="N22" s="20">
        <v>7</v>
      </c>
      <c r="O22" s="20">
        <v>1</v>
      </c>
      <c r="P22" s="20">
        <v>0</v>
      </c>
      <c r="Q22" s="20">
        <v>261</v>
      </c>
      <c r="R22" s="20">
        <v>85</v>
      </c>
      <c r="S22" s="20">
        <v>40</v>
      </c>
      <c r="T22" s="20">
        <v>2</v>
      </c>
      <c r="U22" s="20">
        <v>0</v>
      </c>
      <c r="V22" s="20">
        <v>0</v>
      </c>
      <c r="W22" s="20">
        <v>16</v>
      </c>
      <c r="X22" s="20">
        <v>3</v>
      </c>
      <c r="Y22" s="20">
        <v>0</v>
      </c>
      <c r="Z22" s="20">
        <v>0</v>
      </c>
      <c r="AA22" s="20">
        <v>13</v>
      </c>
      <c r="AB22" s="20">
        <v>2</v>
      </c>
      <c r="AC22" s="20">
        <v>44</v>
      </c>
      <c r="AD22" s="20">
        <v>2</v>
      </c>
      <c r="AE22" s="20">
        <v>0</v>
      </c>
      <c r="AF22" s="20">
        <v>0</v>
      </c>
      <c r="AG22" s="20">
        <v>16</v>
      </c>
      <c r="AH22" s="20">
        <v>0</v>
      </c>
      <c r="AI22" s="20">
        <v>129</v>
      </c>
      <c r="AJ22" s="20">
        <v>9</v>
      </c>
    </row>
    <row r="23" spans="2:36" ht="20.100000000000001" customHeight="1" thickBot="1" x14ac:dyDescent="0.25">
      <c r="B23" s="4" t="s">
        <v>207</v>
      </c>
      <c r="C23" s="20">
        <v>2</v>
      </c>
      <c r="D23" s="20">
        <v>0</v>
      </c>
      <c r="E23" s="20">
        <v>8</v>
      </c>
      <c r="F23" s="20">
        <v>1</v>
      </c>
      <c r="G23" s="20">
        <v>24</v>
      </c>
      <c r="H23" s="20">
        <v>13</v>
      </c>
      <c r="I23" s="20">
        <v>23</v>
      </c>
      <c r="J23" s="20">
        <v>12</v>
      </c>
      <c r="K23" s="20">
        <v>2</v>
      </c>
      <c r="L23" s="20">
        <v>2</v>
      </c>
      <c r="M23" s="20">
        <v>1</v>
      </c>
      <c r="N23" s="20">
        <v>0</v>
      </c>
      <c r="O23" s="20">
        <v>1</v>
      </c>
      <c r="P23" s="20">
        <v>0</v>
      </c>
      <c r="Q23" s="20">
        <v>61</v>
      </c>
      <c r="R23" s="20">
        <v>28</v>
      </c>
      <c r="S23" s="20">
        <v>4</v>
      </c>
      <c r="T23" s="20">
        <v>0</v>
      </c>
      <c r="U23" s="20">
        <v>0</v>
      </c>
      <c r="V23" s="20">
        <v>0</v>
      </c>
      <c r="W23" s="20">
        <v>2</v>
      </c>
      <c r="X23" s="20">
        <v>0</v>
      </c>
      <c r="Y23" s="20">
        <v>0</v>
      </c>
      <c r="Z23" s="20">
        <v>0</v>
      </c>
      <c r="AA23" s="20">
        <v>3</v>
      </c>
      <c r="AB23" s="20">
        <v>0</v>
      </c>
      <c r="AC23" s="20">
        <v>5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14</v>
      </c>
      <c r="AJ23" s="20">
        <v>0</v>
      </c>
    </row>
    <row r="24" spans="2:36" ht="20.100000000000001" customHeight="1" thickBot="1" x14ac:dyDescent="0.25">
      <c r="B24" s="4" t="s">
        <v>208</v>
      </c>
      <c r="C24" s="20">
        <v>1</v>
      </c>
      <c r="D24" s="20">
        <v>6</v>
      </c>
      <c r="E24" s="20">
        <v>1</v>
      </c>
      <c r="F24" s="20">
        <v>0</v>
      </c>
      <c r="G24" s="20">
        <v>297</v>
      </c>
      <c r="H24" s="20">
        <v>224</v>
      </c>
      <c r="I24" s="20">
        <v>271</v>
      </c>
      <c r="J24" s="20">
        <v>220</v>
      </c>
      <c r="K24" s="20">
        <v>12</v>
      </c>
      <c r="L24" s="20">
        <v>0</v>
      </c>
      <c r="M24" s="20">
        <v>8</v>
      </c>
      <c r="N24" s="20">
        <v>46</v>
      </c>
      <c r="O24" s="20">
        <v>25</v>
      </c>
      <c r="P24" s="20">
        <v>4</v>
      </c>
      <c r="Q24" s="20">
        <v>615</v>
      </c>
      <c r="R24" s="20">
        <v>500</v>
      </c>
      <c r="S24" s="20">
        <v>84</v>
      </c>
      <c r="T24" s="20">
        <v>17</v>
      </c>
      <c r="U24" s="20">
        <v>0</v>
      </c>
      <c r="V24" s="20">
        <v>0</v>
      </c>
      <c r="W24" s="20">
        <v>20</v>
      </c>
      <c r="X24" s="20">
        <v>3</v>
      </c>
      <c r="Y24" s="20">
        <v>1</v>
      </c>
      <c r="Z24" s="20">
        <v>0</v>
      </c>
      <c r="AA24" s="20">
        <v>2</v>
      </c>
      <c r="AB24" s="20">
        <v>0</v>
      </c>
      <c r="AC24" s="20">
        <v>93</v>
      </c>
      <c r="AD24" s="20">
        <v>11</v>
      </c>
      <c r="AE24" s="20">
        <v>0</v>
      </c>
      <c r="AF24" s="20">
        <v>0</v>
      </c>
      <c r="AG24" s="20">
        <v>201</v>
      </c>
      <c r="AH24" s="20">
        <v>21</v>
      </c>
      <c r="AI24" s="20">
        <v>401</v>
      </c>
      <c r="AJ24" s="20">
        <v>52</v>
      </c>
    </row>
    <row r="25" spans="2:36" ht="20.100000000000001" customHeight="1" thickBot="1" x14ac:dyDescent="0.25">
      <c r="B25" s="4" t="s">
        <v>209</v>
      </c>
      <c r="C25" s="20">
        <v>7</v>
      </c>
      <c r="D25" s="20">
        <v>2</v>
      </c>
      <c r="E25" s="20">
        <v>45</v>
      </c>
      <c r="F25" s="20">
        <v>35</v>
      </c>
      <c r="G25" s="20">
        <v>368</v>
      </c>
      <c r="H25" s="20">
        <v>88</v>
      </c>
      <c r="I25" s="20">
        <v>365</v>
      </c>
      <c r="J25" s="20">
        <v>83</v>
      </c>
      <c r="K25" s="20">
        <v>10</v>
      </c>
      <c r="L25" s="20">
        <v>29</v>
      </c>
      <c r="M25" s="20">
        <v>38</v>
      </c>
      <c r="N25" s="20">
        <v>3</v>
      </c>
      <c r="O25" s="20">
        <v>9</v>
      </c>
      <c r="P25" s="20">
        <v>11</v>
      </c>
      <c r="Q25" s="20">
        <v>842</v>
      </c>
      <c r="R25" s="20">
        <v>251</v>
      </c>
      <c r="S25" s="20">
        <v>63</v>
      </c>
      <c r="T25" s="20">
        <v>8</v>
      </c>
      <c r="U25" s="20">
        <v>0</v>
      </c>
      <c r="V25" s="20">
        <v>0</v>
      </c>
      <c r="W25" s="20">
        <v>58</v>
      </c>
      <c r="X25" s="20">
        <v>2</v>
      </c>
      <c r="Y25" s="20">
        <v>5</v>
      </c>
      <c r="Z25" s="20">
        <v>0</v>
      </c>
      <c r="AA25" s="20">
        <v>8</v>
      </c>
      <c r="AB25" s="20">
        <v>0</v>
      </c>
      <c r="AC25" s="20">
        <v>110</v>
      </c>
      <c r="AD25" s="20">
        <v>8</v>
      </c>
      <c r="AE25" s="20">
        <v>1</v>
      </c>
      <c r="AF25" s="20">
        <v>0</v>
      </c>
      <c r="AG25" s="20">
        <v>37</v>
      </c>
      <c r="AH25" s="20">
        <v>11</v>
      </c>
      <c r="AI25" s="20">
        <v>282</v>
      </c>
      <c r="AJ25" s="20">
        <v>29</v>
      </c>
    </row>
    <row r="26" spans="2:36" ht="20.100000000000001" customHeight="1" thickBot="1" x14ac:dyDescent="0.25">
      <c r="B26" s="4" t="s">
        <v>210</v>
      </c>
      <c r="C26" s="20">
        <v>12</v>
      </c>
      <c r="D26" s="20">
        <v>14</v>
      </c>
      <c r="E26" s="20">
        <v>71</v>
      </c>
      <c r="F26" s="20">
        <v>0</v>
      </c>
      <c r="G26" s="20">
        <v>513</v>
      </c>
      <c r="H26" s="20">
        <v>174</v>
      </c>
      <c r="I26" s="20">
        <v>489</v>
      </c>
      <c r="J26" s="20">
        <v>169</v>
      </c>
      <c r="K26" s="20">
        <v>57</v>
      </c>
      <c r="L26" s="20">
        <v>0</v>
      </c>
      <c r="M26" s="20">
        <v>60</v>
      </c>
      <c r="N26" s="20">
        <v>90</v>
      </c>
      <c r="O26" s="20">
        <v>65</v>
      </c>
      <c r="P26" s="20">
        <v>30</v>
      </c>
      <c r="Q26" s="20">
        <v>1267</v>
      </c>
      <c r="R26" s="20">
        <v>477</v>
      </c>
      <c r="S26" s="20">
        <v>86</v>
      </c>
      <c r="T26" s="20">
        <v>10</v>
      </c>
      <c r="U26" s="20">
        <v>1</v>
      </c>
      <c r="V26" s="20">
        <v>0</v>
      </c>
      <c r="W26" s="20">
        <v>40</v>
      </c>
      <c r="X26" s="20">
        <v>12</v>
      </c>
      <c r="Y26" s="20">
        <v>3</v>
      </c>
      <c r="Z26" s="20">
        <v>0</v>
      </c>
      <c r="AA26" s="20">
        <v>8</v>
      </c>
      <c r="AB26" s="20">
        <v>0</v>
      </c>
      <c r="AC26" s="20">
        <v>83</v>
      </c>
      <c r="AD26" s="20">
        <v>21</v>
      </c>
      <c r="AE26" s="20">
        <v>0</v>
      </c>
      <c r="AF26" s="20">
        <v>0</v>
      </c>
      <c r="AG26" s="20">
        <v>62</v>
      </c>
      <c r="AH26" s="20">
        <v>11</v>
      </c>
      <c r="AI26" s="20">
        <v>283</v>
      </c>
      <c r="AJ26" s="20">
        <v>54</v>
      </c>
    </row>
    <row r="27" spans="2:36" ht="20.100000000000001" customHeight="1" thickBot="1" x14ac:dyDescent="0.25">
      <c r="B27" s="4" t="s">
        <v>211</v>
      </c>
      <c r="C27" s="20">
        <v>5</v>
      </c>
      <c r="D27" s="20">
        <v>3</v>
      </c>
      <c r="E27" s="20">
        <v>34</v>
      </c>
      <c r="F27" s="20">
        <v>47</v>
      </c>
      <c r="G27" s="20">
        <v>512</v>
      </c>
      <c r="H27" s="20">
        <v>257</v>
      </c>
      <c r="I27" s="20">
        <v>497</v>
      </c>
      <c r="J27" s="20">
        <v>258</v>
      </c>
      <c r="K27" s="20">
        <v>130</v>
      </c>
      <c r="L27" s="20">
        <v>87</v>
      </c>
      <c r="M27" s="20">
        <v>188</v>
      </c>
      <c r="N27" s="20">
        <v>0</v>
      </c>
      <c r="O27" s="20">
        <v>13</v>
      </c>
      <c r="P27" s="20">
        <v>2</v>
      </c>
      <c r="Q27" s="20">
        <v>1379</v>
      </c>
      <c r="R27" s="20">
        <v>654</v>
      </c>
      <c r="S27" s="20">
        <v>177</v>
      </c>
      <c r="T27" s="20">
        <v>15</v>
      </c>
      <c r="U27" s="20">
        <v>0</v>
      </c>
      <c r="V27" s="20">
        <v>0</v>
      </c>
      <c r="W27" s="20">
        <v>93</v>
      </c>
      <c r="X27" s="20">
        <v>3</v>
      </c>
      <c r="Y27" s="20">
        <v>22</v>
      </c>
      <c r="Z27" s="20">
        <v>0</v>
      </c>
      <c r="AA27" s="20">
        <v>118</v>
      </c>
      <c r="AB27" s="20">
        <v>3</v>
      </c>
      <c r="AC27" s="20">
        <v>278</v>
      </c>
      <c r="AD27" s="20">
        <v>38</v>
      </c>
      <c r="AE27" s="20">
        <v>0</v>
      </c>
      <c r="AF27" s="20">
        <v>0</v>
      </c>
      <c r="AG27" s="20">
        <v>128</v>
      </c>
      <c r="AH27" s="20">
        <v>19</v>
      </c>
      <c r="AI27" s="20">
        <v>816</v>
      </c>
      <c r="AJ27" s="20">
        <v>78</v>
      </c>
    </row>
    <row r="28" spans="2:36" ht="20.100000000000001" customHeight="1" thickBot="1" x14ac:dyDescent="0.25">
      <c r="B28" s="4" t="s">
        <v>212</v>
      </c>
      <c r="C28" s="20">
        <v>22</v>
      </c>
      <c r="D28" s="20">
        <v>5</v>
      </c>
      <c r="E28" s="20">
        <v>7</v>
      </c>
      <c r="F28" s="20">
        <v>1</v>
      </c>
      <c r="G28" s="20">
        <v>393</v>
      </c>
      <c r="H28" s="20">
        <v>103</v>
      </c>
      <c r="I28" s="20">
        <v>388</v>
      </c>
      <c r="J28" s="20">
        <v>108</v>
      </c>
      <c r="K28" s="20">
        <v>57</v>
      </c>
      <c r="L28" s="20">
        <v>56</v>
      </c>
      <c r="M28" s="20">
        <v>129</v>
      </c>
      <c r="N28" s="20">
        <v>6</v>
      </c>
      <c r="O28" s="20">
        <v>115</v>
      </c>
      <c r="P28" s="20">
        <v>2</v>
      </c>
      <c r="Q28" s="20">
        <v>1111</v>
      </c>
      <c r="R28" s="20">
        <v>281</v>
      </c>
      <c r="S28" s="20">
        <v>54</v>
      </c>
      <c r="T28" s="20">
        <v>17</v>
      </c>
      <c r="U28" s="20">
        <v>5</v>
      </c>
      <c r="V28" s="20">
        <v>0</v>
      </c>
      <c r="W28" s="20">
        <v>22</v>
      </c>
      <c r="X28" s="20">
        <v>6</v>
      </c>
      <c r="Y28" s="20">
        <v>0</v>
      </c>
      <c r="Z28" s="20">
        <v>0</v>
      </c>
      <c r="AA28" s="20">
        <v>26</v>
      </c>
      <c r="AB28" s="20">
        <v>3</v>
      </c>
      <c r="AC28" s="20">
        <v>67</v>
      </c>
      <c r="AD28" s="20">
        <v>23</v>
      </c>
      <c r="AE28" s="20">
        <v>1</v>
      </c>
      <c r="AF28" s="20">
        <v>0</v>
      </c>
      <c r="AG28" s="20">
        <v>28</v>
      </c>
      <c r="AH28" s="20">
        <v>5</v>
      </c>
      <c r="AI28" s="20">
        <v>203</v>
      </c>
      <c r="AJ28" s="20">
        <v>54</v>
      </c>
    </row>
    <row r="29" spans="2:36" ht="20.100000000000001" customHeight="1" thickBot="1" x14ac:dyDescent="0.25">
      <c r="B29" s="5" t="s">
        <v>213</v>
      </c>
      <c r="C29" s="31">
        <v>1</v>
      </c>
      <c r="D29" s="31">
        <v>7</v>
      </c>
      <c r="E29" s="31">
        <v>3</v>
      </c>
      <c r="F29" s="31">
        <v>0</v>
      </c>
      <c r="G29" s="31">
        <v>211</v>
      </c>
      <c r="H29" s="31">
        <v>7</v>
      </c>
      <c r="I29" s="31">
        <v>141</v>
      </c>
      <c r="J29" s="31">
        <v>7</v>
      </c>
      <c r="K29" s="31">
        <v>6</v>
      </c>
      <c r="L29" s="31">
        <v>0</v>
      </c>
      <c r="M29" s="31">
        <v>85</v>
      </c>
      <c r="N29" s="31">
        <v>6</v>
      </c>
      <c r="O29" s="31">
        <v>6</v>
      </c>
      <c r="P29" s="31">
        <v>2</v>
      </c>
      <c r="Q29" s="31">
        <v>453</v>
      </c>
      <c r="R29" s="31">
        <v>29</v>
      </c>
      <c r="S29" s="31">
        <v>24</v>
      </c>
      <c r="T29" s="31">
        <v>0</v>
      </c>
      <c r="U29" s="31">
        <v>0</v>
      </c>
      <c r="V29" s="31">
        <v>0</v>
      </c>
      <c r="W29" s="31">
        <v>17</v>
      </c>
      <c r="X29" s="31">
        <v>0</v>
      </c>
      <c r="Y29" s="31">
        <v>1</v>
      </c>
      <c r="Z29" s="31">
        <v>0</v>
      </c>
      <c r="AA29" s="31">
        <v>17</v>
      </c>
      <c r="AB29" s="31">
        <v>0</v>
      </c>
      <c r="AC29" s="31">
        <v>31</v>
      </c>
      <c r="AD29" s="31">
        <v>0</v>
      </c>
      <c r="AE29" s="31">
        <v>0</v>
      </c>
      <c r="AF29" s="31">
        <v>0</v>
      </c>
      <c r="AG29" s="31">
        <v>16</v>
      </c>
      <c r="AH29" s="31">
        <v>0</v>
      </c>
      <c r="AI29" s="31">
        <v>106</v>
      </c>
      <c r="AJ29" s="31">
        <v>0</v>
      </c>
    </row>
    <row r="30" spans="2:36" ht="20.100000000000001" customHeight="1" thickBot="1" x14ac:dyDescent="0.25">
      <c r="B30" s="6" t="s">
        <v>214</v>
      </c>
      <c r="C30" s="33">
        <v>2</v>
      </c>
      <c r="D30" s="33">
        <v>0</v>
      </c>
      <c r="E30" s="33">
        <v>15</v>
      </c>
      <c r="F30" s="33">
        <v>0</v>
      </c>
      <c r="G30" s="33">
        <v>104</v>
      </c>
      <c r="H30" s="33">
        <v>14</v>
      </c>
      <c r="I30" s="33">
        <v>104</v>
      </c>
      <c r="J30" s="33">
        <v>14</v>
      </c>
      <c r="K30" s="33">
        <v>15</v>
      </c>
      <c r="L30" s="33">
        <v>0</v>
      </c>
      <c r="M30" s="33">
        <v>5</v>
      </c>
      <c r="N30" s="33">
        <v>0</v>
      </c>
      <c r="O30" s="33">
        <v>1</v>
      </c>
      <c r="P30" s="33">
        <v>0</v>
      </c>
      <c r="Q30" s="33">
        <v>246</v>
      </c>
      <c r="R30" s="33">
        <v>28</v>
      </c>
      <c r="S30" s="33">
        <v>22</v>
      </c>
      <c r="T30" s="33">
        <v>3</v>
      </c>
      <c r="U30" s="33">
        <v>0</v>
      </c>
      <c r="V30" s="33">
        <v>0</v>
      </c>
      <c r="W30" s="33">
        <v>2</v>
      </c>
      <c r="X30" s="33">
        <v>4</v>
      </c>
      <c r="Y30" s="33">
        <v>0</v>
      </c>
      <c r="Z30" s="33">
        <v>0</v>
      </c>
      <c r="AA30" s="33">
        <v>1</v>
      </c>
      <c r="AB30" s="33">
        <v>2</v>
      </c>
      <c r="AC30" s="33">
        <v>33</v>
      </c>
      <c r="AD30" s="33">
        <v>2</v>
      </c>
      <c r="AE30" s="33">
        <v>1</v>
      </c>
      <c r="AF30" s="33">
        <v>0</v>
      </c>
      <c r="AG30" s="33">
        <v>6</v>
      </c>
      <c r="AH30" s="33">
        <v>0</v>
      </c>
      <c r="AI30" s="33">
        <v>65</v>
      </c>
      <c r="AJ30" s="33">
        <v>11</v>
      </c>
    </row>
    <row r="31" spans="2:36" ht="20.100000000000001" customHeight="1" thickBot="1" x14ac:dyDescent="0.25">
      <c r="B31" s="4" t="s">
        <v>215</v>
      </c>
      <c r="C31" s="33">
        <v>7</v>
      </c>
      <c r="D31" s="33">
        <v>2</v>
      </c>
      <c r="E31" s="33">
        <v>8</v>
      </c>
      <c r="F31" s="33">
        <v>0</v>
      </c>
      <c r="G31" s="33">
        <v>263</v>
      </c>
      <c r="H31" s="33">
        <v>3</v>
      </c>
      <c r="I31" s="33">
        <v>262</v>
      </c>
      <c r="J31" s="33">
        <v>6</v>
      </c>
      <c r="K31" s="33">
        <v>0</v>
      </c>
      <c r="L31" s="33">
        <v>0</v>
      </c>
      <c r="M31" s="33">
        <v>4</v>
      </c>
      <c r="N31" s="33">
        <v>0</v>
      </c>
      <c r="O31" s="33">
        <v>10</v>
      </c>
      <c r="P31" s="33">
        <v>1</v>
      </c>
      <c r="Q31" s="33">
        <v>554</v>
      </c>
      <c r="R31" s="33">
        <v>12</v>
      </c>
      <c r="S31" s="33">
        <v>43</v>
      </c>
      <c r="T31" s="33">
        <v>0</v>
      </c>
      <c r="U31" s="33">
        <v>0</v>
      </c>
      <c r="V31" s="33">
        <v>0</v>
      </c>
      <c r="W31" s="33">
        <v>9</v>
      </c>
      <c r="X31" s="33">
        <v>0</v>
      </c>
      <c r="Y31" s="33">
        <v>1</v>
      </c>
      <c r="Z31" s="33">
        <v>0</v>
      </c>
      <c r="AA31" s="33">
        <v>9</v>
      </c>
      <c r="AB31" s="33">
        <v>0</v>
      </c>
      <c r="AC31" s="33">
        <v>46</v>
      </c>
      <c r="AD31" s="33">
        <v>0</v>
      </c>
      <c r="AE31" s="33">
        <v>2</v>
      </c>
      <c r="AF31" s="33">
        <v>0</v>
      </c>
      <c r="AG31" s="33">
        <v>3</v>
      </c>
      <c r="AH31" s="33">
        <v>0</v>
      </c>
      <c r="AI31" s="33">
        <v>113</v>
      </c>
      <c r="AJ31" s="33">
        <v>0</v>
      </c>
    </row>
    <row r="32" spans="2:36" ht="20.100000000000001" customHeight="1" thickBot="1" x14ac:dyDescent="0.25">
      <c r="B32" s="4" t="s">
        <v>216</v>
      </c>
      <c r="C32" s="32">
        <v>2</v>
      </c>
      <c r="D32" s="32">
        <v>0</v>
      </c>
      <c r="E32" s="32">
        <v>19</v>
      </c>
      <c r="F32" s="32">
        <v>8</v>
      </c>
      <c r="G32" s="32">
        <v>135</v>
      </c>
      <c r="H32" s="32">
        <v>21</v>
      </c>
      <c r="I32" s="32">
        <v>131</v>
      </c>
      <c r="J32" s="32">
        <v>20</v>
      </c>
      <c r="K32" s="32">
        <v>18</v>
      </c>
      <c r="L32" s="32">
        <v>3</v>
      </c>
      <c r="M32" s="32">
        <v>2</v>
      </c>
      <c r="N32" s="32">
        <v>0</v>
      </c>
      <c r="O32" s="32">
        <v>13</v>
      </c>
      <c r="P32" s="32">
        <v>2</v>
      </c>
      <c r="Q32" s="32">
        <v>320</v>
      </c>
      <c r="R32" s="32">
        <v>54</v>
      </c>
      <c r="S32" s="32">
        <v>16</v>
      </c>
      <c r="T32" s="32">
        <v>0</v>
      </c>
      <c r="U32" s="32">
        <v>6</v>
      </c>
      <c r="V32" s="32">
        <v>0</v>
      </c>
      <c r="W32" s="32">
        <v>6</v>
      </c>
      <c r="X32" s="32">
        <v>0</v>
      </c>
      <c r="Y32" s="32">
        <v>1</v>
      </c>
      <c r="Z32" s="32">
        <v>0</v>
      </c>
      <c r="AA32" s="32">
        <v>6</v>
      </c>
      <c r="AB32" s="32">
        <v>0</v>
      </c>
      <c r="AC32" s="32">
        <v>31</v>
      </c>
      <c r="AD32" s="32">
        <v>0</v>
      </c>
      <c r="AE32" s="32">
        <v>0</v>
      </c>
      <c r="AF32" s="32">
        <v>0</v>
      </c>
      <c r="AG32" s="32">
        <v>24</v>
      </c>
      <c r="AH32" s="32">
        <v>0</v>
      </c>
      <c r="AI32" s="32">
        <v>90</v>
      </c>
      <c r="AJ32" s="32">
        <v>0</v>
      </c>
    </row>
    <row r="33" spans="2:36" ht="20.100000000000001" customHeight="1" thickBot="1" x14ac:dyDescent="0.25">
      <c r="B33" s="4" t="s">
        <v>217</v>
      </c>
      <c r="C33" s="20">
        <v>13</v>
      </c>
      <c r="D33" s="20">
        <v>0</v>
      </c>
      <c r="E33" s="20">
        <v>10</v>
      </c>
      <c r="F33" s="20">
        <v>0</v>
      </c>
      <c r="G33" s="20">
        <v>95</v>
      </c>
      <c r="H33" s="20">
        <v>0</v>
      </c>
      <c r="I33" s="20">
        <v>59</v>
      </c>
      <c r="J33" s="20">
        <v>0</v>
      </c>
      <c r="K33" s="20">
        <v>1</v>
      </c>
      <c r="L33" s="20">
        <v>0</v>
      </c>
      <c r="M33" s="20">
        <v>15</v>
      </c>
      <c r="N33" s="20">
        <v>0</v>
      </c>
      <c r="O33" s="20">
        <v>24</v>
      </c>
      <c r="P33" s="20">
        <v>0</v>
      </c>
      <c r="Q33" s="20">
        <v>217</v>
      </c>
      <c r="R33" s="20">
        <v>0</v>
      </c>
      <c r="S33" s="20">
        <v>20</v>
      </c>
      <c r="T33" s="20">
        <v>0</v>
      </c>
      <c r="U33" s="20">
        <v>0</v>
      </c>
      <c r="V33" s="20">
        <v>0</v>
      </c>
      <c r="W33" s="20">
        <v>1</v>
      </c>
      <c r="X33" s="20">
        <v>0</v>
      </c>
      <c r="Y33" s="20">
        <v>0</v>
      </c>
      <c r="Z33" s="20">
        <v>0</v>
      </c>
      <c r="AA33" s="20">
        <v>1</v>
      </c>
      <c r="AB33" s="20">
        <v>0</v>
      </c>
      <c r="AC33" s="20">
        <v>18</v>
      </c>
      <c r="AD33" s="20">
        <v>0</v>
      </c>
      <c r="AE33" s="20">
        <v>0</v>
      </c>
      <c r="AF33" s="20">
        <v>0</v>
      </c>
      <c r="AG33" s="20">
        <v>13</v>
      </c>
      <c r="AH33" s="20">
        <v>0</v>
      </c>
      <c r="AI33" s="20">
        <v>53</v>
      </c>
      <c r="AJ33" s="20">
        <v>0</v>
      </c>
    </row>
    <row r="34" spans="2:36" ht="20.100000000000001" customHeight="1" thickBot="1" x14ac:dyDescent="0.25">
      <c r="B34" s="4" t="s">
        <v>218</v>
      </c>
      <c r="C34" s="20">
        <v>0</v>
      </c>
      <c r="D34" s="20">
        <v>5</v>
      </c>
      <c r="E34" s="20">
        <v>3</v>
      </c>
      <c r="F34" s="20">
        <v>1</v>
      </c>
      <c r="G34" s="20">
        <v>4</v>
      </c>
      <c r="H34" s="20">
        <v>76</v>
      </c>
      <c r="I34" s="20">
        <v>2</v>
      </c>
      <c r="J34" s="20">
        <v>71</v>
      </c>
      <c r="K34" s="20">
        <v>0</v>
      </c>
      <c r="L34" s="20">
        <v>1</v>
      </c>
      <c r="M34" s="20">
        <v>0</v>
      </c>
      <c r="N34" s="20">
        <v>3</v>
      </c>
      <c r="O34" s="20">
        <v>0</v>
      </c>
      <c r="P34" s="20">
        <v>9</v>
      </c>
      <c r="Q34" s="20">
        <v>9</v>
      </c>
      <c r="R34" s="20">
        <v>166</v>
      </c>
      <c r="S34" s="20">
        <v>2</v>
      </c>
      <c r="T34" s="20">
        <v>3</v>
      </c>
      <c r="U34" s="20">
        <v>0</v>
      </c>
      <c r="V34" s="20">
        <v>0</v>
      </c>
      <c r="W34" s="20">
        <v>1</v>
      </c>
      <c r="X34" s="20">
        <v>1</v>
      </c>
      <c r="Y34" s="20">
        <v>0</v>
      </c>
      <c r="Z34" s="20">
        <v>0</v>
      </c>
      <c r="AA34" s="20">
        <v>0</v>
      </c>
      <c r="AB34" s="20">
        <v>0</v>
      </c>
      <c r="AC34" s="20">
        <v>2</v>
      </c>
      <c r="AD34" s="20">
        <v>5</v>
      </c>
      <c r="AE34" s="20">
        <v>0</v>
      </c>
      <c r="AF34" s="20">
        <v>2</v>
      </c>
      <c r="AG34" s="20">
        <v>0</v>
      </c>
      <c r="AH34" s="20">
        <v>4</v>
      </c>
      <c r="AI34" s="20">
        <v>5</v>
      </c>
      <c r="AJ34" s="20">
        <v>15</v>
      </c>
    </row>
    <row r="35" spans="2:36" ht="20.100000000000001" customHeight="1" thickBot="1" x14ac:dyDescent="0.25">
      <c r="B35" s="4" t="s">
        <v>219</v>
      </c>
      <c r="C35" s="20">
        <v>0</v>
      </c>
      <c r="D35" s="20">
        <v>0</v>
      </c>
      <c r="E35" s="20">
        <v>19</v>
      </c>
      <c r="F35" s="20">
        <v>0</v>
      </c>
      <c r="G35" s="20">
        <v>38</v>
      </c>
      <c r="H35" s="20">
        <v>0</v>
      </c>
      <c r="I35" s="20">
        <v>36</v>
      </c>
      <c r="J35" s="20">
        <v>0</v>
      </c>
      <c r="K35" s="20">
        <v>16</v>
      </c>
      <c r="L35" s="20">
        <v>0</v>
      </c>
      <c r="M35" s="20">
        <v>7</v>
      </c>
      <c r="N35" s="20">
        <v>0</v>
      </c>
      <c r="O35" s="20">
        <v>3</v>
      </c>
      <c r="P35" s="20">
        <v>0</v>
      </c>
      <c r="Q35" s="20">
        <v>119</v>
      </c>
      <c r="R35" s="20">
        <v>0</v>
      </c>
      <c r="S35" s="20">
        <v>8</v>
      </c>
      <c r="T35" s="20">
        <v>0</v>
      </c>
      <c r="U35" s="20">
        <v>0</v>
      </c>
      <c r="V35" s="20">
        <v>0</v>
      </c>
      <c r="W35" s="20">
        <v>4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7</v>
      </c>
      <c r="AD35" s="20">
        <v>0</v>
      </c>
      <c r="AE35" s="20">
        <v>3</v>
      </c>
      <c r="AF35" s="20">
        <v>0</v>
      </c>
      <c r="AG35" s="20">
        <v>0</v>
      </c>
      <c r="AH35" s="20">
        <v>0</v>
      </c>
      <c r="AI35" s="20">
        <v>22</v>
      </c>
      <c r="AJ35" s="20">
        <v>0</v>
      </c>
    </row>
    <row r="36" spans="2:36" ht="20.100000000000001" customHeight="1" thickBot="1" x14ac:dyDescent="0.25">
      <c r="B36" s="4" t="s">
        <v>220</v>
      </c>
      <c r="C36" s="20">
        <v>13</v>
      </c>
      <c r="D36" s="20">
        <v>0</v>
      </c>
      <c r="E36" s="20">
        <v>2</v>
      </c>
      <c r="F36" s="20">
        <v>0</v>
      </c>
      <c r="G36" s="20">
        <v>80</v>
      </c>
      <c r="H36" s="20">
        <v>1</v>
      </c>
      <c r="I36" s="20">
        <v>79</v>
      </c>
      <c r="J36" s="20">
        <v>1</v>
      </c>
      <c r="K36" s="20">
        <v>0</v>
      </c>
      <c r="L36" s="20">
        <v>0</v>
      </c>
      <c r="M36" s="20">
        <v>19</v>
      </c>
      <c r="N36" s="20">
        <v>0</v>
      </c>
      <c r="O36" s="20">
        <v>11</v>
      </c>
      <c r="P36" s="20">
        <v>0</v>
      </c>
      <c r="Q36" s="20">
        <v>204</v>
      </c>
      <c r="R36" s="20">
        <v>2</v>
      </c>
      <c r="S36" s="20">
        <v>9</v>
      </c>
      <c r="T36" s="20">
        <v>0</v>
      </c>
      <c r="U36" s="20">
        <v>0</v>
      </c>
      <c r="V36" s="20">
        <v>0</v>
      </c>
      <c r="W36" s="20">
        <v>2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15</v>
      </c>
      <c r="AD36" s="20">
        <v>0</v>
      </c>
      <c r="AE36" s="20">
        <v>0</v>
      </c>
      <c r="AF36" s="20">
        <v>0</v>
      </c>
      <c r="AG36" s="20">
        <v>14</v>
      </c>
      <c r="AH36" s="20">
        <v>0</v>
      </c>
      <c r="AI36" s="20">
        <v>40</v>
      </c>
      <c r="AJ36" s="20">
        <v>0</v>
      </c>
    </row>
    <row r="37" spans="2:36" ht="20.100000000000001" customHeight="1" thickBot="1" x14ac:dyDescent="0.25">
      <c r="B37" s="4" t="s">
        <v>221</v>
      </c>
      <c r="C37" s="20">
        <v>21</v>
      </c>
      <c r="D37" s="20">
        <v>0</v>
      </c>
      <c r="E37" s="20">
        <v>85</v>
      </c>
      <c r="F37" s="20">
        <v>0</v>
      </c>
      <c r="G37" s="20">
        <v>204</v>
      </c>
      <c r="H37" s="20">
        <v>0</v>
      </c>
      <c r="I37" s="20">
        <v>162</v>
      </c>
      <c r="J37" s="20">
        <v>0</v>
      </c>
      <c r="K37" s="20">
        <v>86</v>
      </c>
      <c r="L37" s="20">
        <v>0</v>
      </c>
      <c r="M37" s="20">
        <v>5</v>
      </c>
      <c r="N37" s="20">
        <v>0</v>
      </c>
      <c r="O37" s="20">
        <v>3</v>
      </c>
      <c r="P37" s="20">
        <v>1</v>
      </c>
      <c r="Q37" s="20">
        <v>566</v>
      </c>
      <c r="R37" s="20">
        <v>1</v>
      </c>
      <c r="S37" s="20">
        <v>49</v>
      </c>
      <c r="T37" s="20">
        <v>0</v>
      </c>
      <c r="U37" s="20">
        <v>0</v>
      </c>
      <c r="V37" s="20">
        <v>0</v>
      </c>
      <c r="W37" s="20">
        <v>18</v>
      </c>
      <c r="X37" s="20">
        <v>0</v>
      </c>
      <c r="Y37" s="20">
        <v>3</v>
      </c>
      <c r="Z37" s="20">
        <v>0</v>
      </c>
      <c r="AA37" s="20">
        <v>4</v>
      </c>
      <c r="AB37" s="20">
        <v>0</v>
      </c>
      <c r="AC37" s="20">
        <v>49</v>
      </c>
      <c r="AD37" s="20">
        <v>0</v>
      </c>
      <c r="AE37" s="20">
        <v>0</v>
      </c>
      <c r="AF37" s="20">
        <v>0</v>
      </c>
      <c r="AG37" s="20">
        <v>3</v>
      </c>
      <c r="AH37" s="20">
        <v>0</v>
      </c>
      <c r="AI37" s="20">
        <v>126</v>
      </c>
      <c r="AJ37" s="20">
        <v>0</v>
      </c>
    </row>
    <row r="38" spans="2:36" ht="20.100000000000001" customHeight="1" thickBot="1" x14ac:dyDescent="0.25">
      <c r="B38" s="4" t="s">
        <v>222</v>
      </c>
      <c r="C38" s="20">
        <v>0</v>
      </c>
      <c r="D38" s="20">
        <v>1</v>
      </c>
      <c r="E38" s="20">
        <v>0</v>
      </c>
      <c r="F38" s="20">
        <v>0</v>
      </c>
      <c r="G38" s="20">
        <v>73</v>
      </c>
      <c r="H38" s="20">
        <v>10</v>
      </c>
      <c r="I38" s="20">
        <v>74</v>
      </c>
      <c r="J38" s="20">
        <v>14</v>
      </c>
      <c r="K38" s="20">
        <v>5</v>
      </c>
      <c r="L38" s="20">
        <v>0</v>
      </c>
      <c r="M38" s="20">
        <v>2</v>
      </c>
      <c r="N38" s="20">
        <v>0</v>
      </c>
      <c r="O38" s="20">
        <v>3</v>
      </c>
      <c r="P38" s="20">
        <v>2</v>
      </c>
      <c r="Q38" s="20">
        <v>157</v>
      </c>
      <c r="R38" s="20">
        <v>27</v>
      </c>
      <c r="S38" s="20">
        <v>15</v>
      </c>
      <c r="T38" s="20">
        <v>0</v>
      </c>
      <c r="U38" s="20">
        <v>0</v>
      </c>
      <c r="V38" s="20">
        <v>0</v>
      </c>
      <c r="W38" s="20">
        <v>3</v>
      </c>
      <c r="X38" s="20">
        <v>0</v>
      </c>
      <c r="Y38" s="20">
        <v>0</v>
      </c>
      <c r="Z38" s="20">
        <v>0</v>
      </c>
      <c r="AA38" s="20">
        <v>4</v>
      </c>
      <c r="AB38" s="20">
        <v>0</v>
      </c>
      <c r="AC38" s="20">
        <v>13</v>
      </c>
      <c r="AD38" s="20">
        <v>2</v>
      </c>
      <c r="AE38" s="20">
        <v>0</v>
      </c>
      <c r="AF38" s="20">
        <v>0</v>
      </c>
      <c r="AG38" s="20">
        <v>2</v>
      </c>
      <c r="AH38" s="20">
        <v>3</v>
      </c>
      <c r="AI38" s="20">
        <v>37</v>
      </c>
      <c r="AJ38" s="20">
        <v>5</v>
      </c>
    </row>
    <row r="39" spans="2:36" ht="20.100000000000001" customHeight="1" thickBot="1" x14ac:dyDescent="0.25">
      <c r="B39" s="4" t="s">
        <v>223</v>
      </c>
      <c r="C39" s="20">
        <v>18</v>
      </c>
      <c r="D39" s="20">
        <v>0</v>
      </c>
      <c r="E39" s="20">
        <v>83</v>
      </c>
      <c r="F39" s="20">
        <v>0</v>
      </c>
      <c r="G39" s="20">
        <v>317</v>
      </c>
      <c r="H39" s="20">
        <v>0</v>
      </c>
      <c r="I39" s="20">
        <v>280</v>
      </c>
      <c r="J39" s="20">
        <v>0</v>
      </c>
      <c r="K39" s="20">
        <v>11</v>
      </c>
      <c r="L39" s="20">
        <v>0</v>
      </c>
      <c r="M39" s="20">
        <v>266</v>
      </c>
      <c r="N39" s="20">
        <v>0</v>
      </c>
      <c r="O39" s="20">
        <v>47</v>
      </c>
      <c r="P39" s="20">
        <v>0</v>
      </c>
      <c r="Q39" s="20">
        <v>1022</v>
      </c>
      <c r="R39" s="20">
        <v>0</v>
      </c>
      <c r="S39" s="20">
        <v>87</v>
      </c>
      <c r="T39" s="20">
        <v>0</v>
      </c>
      <c r="U39" s="20">
        <v>0</v>
      </c>
      <c r="V39" s="20">
        <v>0</v>
      </c>
      <c r="W39" s="20">
        <v>12</v>
      </c>
      <c r="X39" s="20">
        <v>0</v>
      </c>
      <c r="Y39" s="20">
        <v>17</v>
      </c>
      <c r="Z39" s="20">
        <v>0</v>
      </c>
      <c r="AA39" s="20">
        <v>21</v>
      </c>
      <c r="AB39" s="20">
        <v>0</v>
      </c>
      <c r="AC39" s="20">
        <v>72</v>
      </c>
      <c r="AD39" s="20">
        <v>0</v>
      </c>
      <c r="AE39" s="20">
        <v>3</v>
      </c>
      <c r="AF39" s="20">
        <v>0</v>
      </c>
      <c r="AG39" s="20">
        <v>30</v>
      </c>
      <c r="AH39" s="20">
        <v>0</v>
      </c>
      <c r="AI39" s="20">
        <v>242</v>
      </c>
      <c r="AJ39" s="20">
        <v>0</v>
      </c>
    </row>
    <row r="40" spans="2:36" ht="20.100000000000001" customHeight="1" thickBot="1" x14ac:dyDescent="0.25">
      <c r="B40" s="4" t="s">
        <v>224</v>
      </c>
      <c r="C40" s="20">
        <v>2</v>
      </c>
      <c r="D40" s="20">
        <v>3</v>
      </c>
      <c r="E40" s="20">
        <v>38</v>
      </c>
      <c r="F40" s="20">
        <v>11</v>
      </c>
      <c r="G40" s="20">
        <v>225</v>
      </c>
      <c r="H40" s="20">
        <v>22</v>
      </c>
      <c r="I40" s="20">
        <v>207</v>
      </c>
      <c r="J40" s="20">
        <v>20</v>
      </c>
      <c r="K40" s="20">
        <v>2</v>
      </c>
      <c r="L40" s="20">
        <v>0</v>
      </c>
      <c r="M40" s="20">
        <v>95</v>
      </c>
      <c r="N40" s="20">
        <v>8</v>
      </c>
      <c r="O40" s="20">
        <v>27</v>
      </c>
      <c r="P40" s="20">
        <v>13</v>
      </c>
      <c r="Q40" s="20">
        <v>596</v>
      </c>
      <c r="R40" s="20">
        <v>77</v>
      </c>
      <c r="S40" s="20">
        <v>49</v>
      </c>
      <c r="T40" s="20">
        <v>0</v>
      </c>
      <c r="U40" s="20">
        <v>0</v>
      </c>
      <c r="V40" s="20">
        <v>0</v>
      </c>
      <c r="W40" s="20">
        <v>24</v>
      </c>
      <c r="X40" s="20">
        <v>0</v>
      </c>
      <c r="Y40" s="20">
        <v>1</v>
      </c>
      <c r="Z40" s="20">
        <v>0</v>
      </c>
      <c r="AA40" s="20">
        <v>33</v>
      </c>
      <c r="AB40" s="20">
        <v>1</v>
      </c>
      <c r="AC40" s="20">
        <v>68</v>
      </c>
      <c r="AD40" s="20">
        <v>1</v>
      </c>
      <c r="AE40" s="20">
        <v>0</v>
      </c>
      <c r="AF40" s="20">
        <v>0</v>
      </c>
      <c r="AG40" s="20">
        <v>25</v>
      </c>
      <c r="AH40" s="20">
        <v>0</v>
      </c>
      <c r="AI40" s="20">
        <v>200</v>
      </c>
      <c r="AJ40" s="20">
        <v>2</v>
      </c>
    </row>
    <row r="41" spans="2:36" ht="20.100000000000001" customHeight="1" thickBot="1" x14ac:dyDescent="0.25">
      <c r="B41" s="4" t="s">
        <v>225</v>
      </c>
      <c r="C41" s="20">
        <v>4</v>
      </c>
      <c r="D41" s="20">
        <v>0</v>
      </c>
      <c r="E41" s="20">
        <v>0</v>
      </c>
      <c r="F41" s="20">
        <v>0</v>
      </c>
      <c r="G41" s="20">
        <v>107</v>
      </c>
      <c r="H41" s="20">
        <v>34</v>
      </c>
      <c r="I41" s="20">
        <v>100</v>
      </c>
      <c r="J41" s="20">
        <v>34</v>
      </c>
      <c r="K41" s="20">
        <v>10</v>
      </c>
      <c r="L41" s="20">
        <v>8</v>
      </c>
      <c r="M41" s="20">
        <v>15</v>
      </c>
      <c r="N41" s="20">
        <v>2</v>
      </c>
      <c r="O41" s="20">
        <v>1</v>
      </c>
      <c r="P41" s="20">
        <v>0</v>
      </c>
      <c r="Q41" s="20">
        <v>237</v>
      </c>
      <c r="R41" s="20">
        <v>78</v>
      </c>
      <c r="S41" s="20">
        <v>18</v>
      </c>
      <c r="T41" s="20">
        <v>1</v>
      </c>
      <c r="U41" s="20">
        <v>0</v>
      </c>
      <c r="V41" s="20">
        <v>0</v>
      </c>
      <c r="W41" s="20">
        <v>21</v>
      </c>
      <c r="X41" s="20">
        <v>1</v>
      </c>
      <c r="Y41" s="20">
        <v>4</v>
      </c>
      <c r="Z41" s="20">
        <v>0</v>
      </c>
      <c r="AA41" s="20">
        <v>13</v>
      </c>
      <c r="AB41" s="20">
        <v>1</v>
      </c>
      <c r="AC41" s="20">
        <v>25</v>
      </c>
      <c r="AD41" s="20">
        <v>1</v>
      </c>
      <c r="AE41" s="20">
        <v>1</v>
      </c>
      <c r="AF41" s="20">
        <v>0</v>
      </c>
      <c r="AG41" s="20">
        <v>3</v>
      </c>
      <c r="AH41" s="20">
        <v>0</v>
      </c>
      <c r="AI41" s="20">
        <v>85</v>
      </c>
      <c r="AJ41" s="20">
        <v>4</v>
      </c>
    </row>
    <row r="42" spans="2:36" ht="20.100000000000001" customHeight="1" thickBot="1" x14ac:dyDescent="0.25">
      <c r="B42" s="4" t="s">
        <v>226</v>
      </c>
      <c r="C42" s="20">
        <v>4</v>
      </c>
      <c r="D42" s="20">
        <v>1</v>
      </c>
      <c r="E42" s="20">
        <v>0</v>
      </c>
      <c r="F42" s="20">
        <v>0</v>
      </c>
      <c r="G42" s="20">
        <v>131</v>
      </c>
      <c r="H42" s="20">
        <v>0</v>
      </c>
      <c r="I42" s="20">
        <v>131</v>
      </c>
      <c r="J42" s="20">
        <v>0</v>
      </c>
      <c r="K42" s="20">
        <v>3</v>
      </c>
      <c r="L42" s="20">
        <v>0</v>
      </c>
      <c r="M42" s="20">
        <v>1</v>
      </c>
      <c r="N42" s="20">
        <v>0</v>
      </c>
      <c r="O42" s="20">
        <v>1</v>
      </c>
      <c r="P42" s="20">
        <v>0</v>
      </c>
      <c r="Q42" s="20">
        <v>271</v>
      </c>
      <c r="R42" s="20">
        <v>1</v>
      </c>
      <c r="S42" s="20">
        <v>21</v>
      </c>
      <c r="T42" s="20">
        <v>0</v>
      </c>
      <c r="U42" s="20">
        <v>0</v>
      </c>
      <c r="V42" s="20">
        <v>0</v>
      </c>
      <c r="W42" s="20">
        <v>3</v>
      </c>
      <c r="X42" s="20">
        <v>0</v>
      </c>
      <c r="Y42" s="20">
        <v>1</v>
      </c>
      <c r="Z42" s="20">
        <v>0</v>
      </c>
      <c r="AA42" s="20">
        <v>1</v>
      </c>
      <c r="AB42" s="20">
        <v>0</v>
      </c>
      <c r="AC42" s="20">
        <v>41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67</v>
      </c>
      <c r="AJ42" s="20">
        <v>0</v>
      </c>
    </row>
    <row r="43" spans="2:36" ht="20.100000000000001" customHeight="1" thickBot="1" x14ac:dyDescent="0.25">
      <c r="B43" s="4" t="s">
        <v>227</v>
      </c>
      <c r="C43" s="20">
        <v>13</v>
      </c>
      <c r="D43" s="20">
        <v>7</v>
      </c>
      <c r="E43" s="20">
        <v>157</v>
      </c>
      <c r="F43" s="20">
        <v>0</v>
      </c>
      <c r="G43" s="20">
        <v>340</v>
      </c>
      <c r="H43" s="20">
        <v>13</v>
      </c>
      <c r="I43" s="20">
        <v>340</v>
      </c>
      <c r="J43" s="20">
        <v>13</v>
      </c>
      <c r="K43" s="20">
        <v>9</v>
      </c>
      <c r="L43" s="20">
        <v>3</v>
      </c>
      <c r="M43" s="20">
        <v>212</v>
      </c>
      <c r="N43" s="20">
        <v>12</v>
      </c>
      <c r="O43" s="20">
        <v>18</v>
      </c>
      <c r="P43" s="20">
        <v>10</v>
      </c>
      <c r="Q43" s="20">
        <v>1089</v>
      </c>
      <c r="R43" s="20">
        <v>58</v>
      </c>
      <c r="S43" s="20">
        <v>123</v>
      </c>
      <c r="T43" s="20">
        <v>12</v>
      </c>
      <c r="U43" s="20">
        <v>5</v>
      </c>
      <c r="V43" s="20">
        <v>0</v>
      </c>
      <c r="W43" s="20">
        <v>62</v>
      </c>
      <c r="X43" s="20">
        <v>11</v>
      </c>
      <c r="Y43" s="20">
        <v>1</v>
      </c>
      <c r="Z43" s="20">
        <v>0</v>
      </c>
      <c r="AA43" s="20">
        <v>51</v>
      </c>
      <c r="AB43" s="20">
        <v>9</v>
      </c>
      <c r="AC43" s="20">
        <v>141</v>
      </c>
      <c r="AD43" s="20">
        <v>12</v>
      </c>
      <c r="AE43" s="20">
        <v>0</v>
      </c>
      <c r="AF43" s="20">
        <v>0</v>
      </c>
      <c r="AG43" s="20">
        <v>49</v>
      </c>
      <c r="AH43" s="20">
        <v>0</v>
      </c>
      <c r="AI43" s="20">
        <v>432</v>
      </c>
      <c r="AJ43" s="20">
        <v>44</v>
      </c>
    </row>
    <row r="44" spans="2:36" ht="20.100000000000001" customHeight="1" thickBot="1" x14ac:dyDescent="0.25">
      <c r="B44" s="4" t="s">
        <v>228</v>
      </c>
      <c r="C44" s="20">
        <v>31</v>
      </c>
      <c r="D44" s="20">
        <v>3</v>
      </c>
      <c r="E44" s="20">
        <v>83</v>
      </c>
      <c r="F44" s="20">
        <v>3</v>
      </c>
      <c r="G44" s="20">
        <v>1383</v>
      </c>
      <c r="H44" s="20">
        <v>43</v>
      </c>
      <c r="I44" s="20">
        <v>1352</v>
      </c>
      <c r="J44" s="20">
        <v>43</v>
      </c>
      <c r="K44" s="20">
        <v>23</v>
      </c>
      <c r="L44" s="20">
        <v>0</v>
      </c>
      <c r="M44" s="20">
        <v>114</v>
      </c>
      <c r="N44" s="20">
        <v>3</v>
      </c>
      <c r="O44" s="20">
        <v>78</v>
      </c>
      <c r="P44" s="20">
        <v>3</v>
      </c>
      <c r="Q44" s="20">
        <v>3064</v>
      </c>
      <c r="R44" s="20">
        <v>98</v>
      </c>
      <c r="S44" s="20">
        <v>240</v>
      </c>
      <c r="T44" s="20">
        <v>1</v>
      </c>
      <c r="U44" s="20">
        <v>0</v>
      </c>
      <c r="V44" s="20">
        <v>0</v>
      </c>
      <c r="W44" s="20">
        <v>145</v>
      </c>
      <c r="X44" s="20">
        <v>0</v>
      </c>
      <c r="Y44" s="20">
        <v>8</v>
      </c>
      <c r="Z44" s="20">
        <v>0</v>
      </c>
      <c r="AA44" s="20">
        <v>160</v>
      </c>
      <c r="AB44" s="20">
        <v>0</v>
      </c>
      <c r="AC44" s="20">
        <v>372</v>
      </c>
      <c r="AD44" s="20">
        <v>1</v>
      </c>
      <c r="AE44" s="20">
        <v>15</v>
      </c>
      <c r="AF44" s="20">
        <v>0</v>
      </c>
      <c r="AG44" s="20">
        <v>198</v>
      </c>
      <c r="AH44" s="20">
        <v>0</v>
      </c>
      <c r="AI44" s="20">
        <v>1138</v>
      </c>
      <c r="AJ44" s="20">
        <v>2</v>
      </c>
    </row>
    <row r="45" spans="2:36" ht="20.100000000000001" customHeight="1" thickBot="1" x14ac:dyDescent="0.25">
      <c r="B45" s="4" t="s">
        <v>229</v>
      </c>
      <c r="C45" s="20">
        <v>3</v>
      </c>
      <c r="D45" s="20">
        <v>0</v>
      </c>
      <c r="E45" s="20">
        <v>3</v>
      </c>
      <c r="F45" s="20">
        <v>0</v>
      </c>
      <c r="G45" s="20">
        <v>140</v>
      </c>
      <c r="H45" s="20">
        <v>40</v>
      </c>
      <c r="I45" s="20">
        <v>137</v>
      </c>
      <c r="J45" s="20">
        <v>41</v>
      </c>
      <c r="K45" s="20">
        <v>10</v>
      </c>
      <c r="L45" s="20">
        <v>0</v>
      </c>
      <c r="M45" s="20">
        <v>2</v>
      </c>
      <c r="N45" s="20">
        <v>0</v>
      </c>
      <c r="O45" s="20">
        <v>0</v>
      </c>
      <c r="P45" s="20">
        <v>1</v>
      </c>
      <c r="Q45" s="20">
        <v>295</v>
      </c>
      <c r="R45" s="20">
        <v>82</v>
      </c>
      <c r="S45" s="20">
        <v>10</v>
      </c>
      <c r="T45" s="20">
        <v>1</v>
      </c>
      <c r="U45" s="20">
        <v>0</v>
      </c>
      <c r="V45" s="20">
        <v>0</v>
      </c>
      <c r="W45" s="20">
        <v>8</v>
      </c>
      <c r="X45" s="20">
        <v>2</v>
      </c>
      <c r="Y45" s="20">
        <v>0</v>
      </c>
      <c r="Z45" s="20">
        <v>0</v>
      </c>
      <c r="AA45" s="20">
        <v>1</v>
      </c>
      <c r="AB45" s="20">
        <v>0</v>
      </c>
      <c r="AC45" s="20">
        <v>27</v>
      </c>
      <c r="AD45" s="20">
        <v>3</v>
      </c>
      <c r="AE45" s="20">
        <v>0</v>
      </c>
      <c r="AF45" s="20">
        <v>0</v>
      </c>
      <c r="AG45" s="20">
        <v>3</v>
      </c>
      <c r="AH45" s="20">
        <v>9</v>
      </c>
      <c r="AI45" s="20">
        <v>49</v>
      </c>
      <c r="AJ45" s="20">
        <v>15</v>
      </c>
    </row>
    <row r="46" spans="2:36" ht="20.100000000000001" customHeight="1" thickBot="1" x14ac:dyDescent="0.25">
      <c r="B46" s="4" t="s">
        <v>230</v>
      </c>
      <c r="C46" s="20">
        <v>2</v>
      </c>
      <c r="D46" s="20">
        <v>2</v>
      </c>
      <c r="E46" s="20">
        <v>0</v>
      </c>
      <c r="F46" s="20">
        <v>0</v>
      </c>
      <c r="G46" s="20">
        <v>177</v>
      </c>
      <c r="H46" s="20">
        <v>20</v>
      </c>
      <c r="I46" s="20">
        <v>186</v>
      </c>
      <c r="J46" s="20">
        <v>19</v>
      </c>
      <c r="K46" s="20">
        <v>0</v>
      </c>
      <c r="L46" s="20">
        <v>0</v>
      </c>
      <c r="M46" s="20">
        <v>9</v>
      </c>
      <c r="N46" s="20">
        <v>0</v>
      </c>
      <c r="O46" s="20">
        <v>8</v>
      </c>
      <c r="P46" s="20">
        <v>0</v>
      </c>
      <c r="Q46" s="20">
        <v>382</v>
      </c>
      <c r="R46" s="20">
        <v>41</v>
      </c>
      <c r="S46" s="20">
        <v>82</v>
      </c>
      <c r="T46" s="20">
        <v>1</v>
      </c>
      <c r="U46" s="20">
        <v>0</v>
      </c>
      <c r="V46" s="20">
        <v>0</v>
      </c>
      <c r="W46" s="20">
        <v>12</v>
      </c>
      <c r="X46" s="20">
        <v>1</v>
      </c>
      <c r="Y46" s="20">
        <v>3</v>
      </c>
      <c r="Z46" s="20">
        <v>0</v>
      </c>
      <c r="AA46" s="20">
        <v>38</v>
      </c>
      <c r="AB46" s="20">
        <v>1</v>
      </c>
      <c r="AC46" s="20">
        <v>59</v>
      </c>
      <c r="AD46" s="20">
        <v>1</v>
      </c>
      <c r="AE46" s="20">
        <v>0</v>
      </c>
      <c r="AF46" s="20">
        <v>0</v>
      </c>
      <c r="AG46" s="20">
        <v>29</v>
      </c>
      <c r="AH46" s="20">
        <v>0</v>
      </c>
      <c r="AI46" s="20">
        <v>223</v>
      </c>
      <c r="AJ46" s="20">
        <v>4</v>
      </c>
    </row>
    <row r="47" spans="2:36" ht="20.100000000000001" customHeight="1" thickBot="1" x14ac:dyDescent="0.25">
      <c r="B47" s="4" t="s">
        <v>231</v>
      </c>
      <c r="C47" s="20">
        <v>13</v>
      </c>
      <c r="D47" s="20">
        <v>5</v>
      </c>
      <c r="E47" s="20">
        <v>8</v>
      </c>
      <c r="F47" s="20">
        <v>1</v>
      </c>
      <c r="G47" s="20">
        <v>449</v>
      </c>
      <c r="H47" s="20">
        <v>54</v>
      </c>
      <c r="I47" s="20">
        <v>455</v>
      </c>
      <c r="J47" s="20">
        <v>54</v>
      </c>
      <c r="K47" s="20">
        <v>1</v>
      </c>
      <c r="L47" s="20">
        <v>18</v>
      </c>
      <c r="M47" s="20">
        <v>31</v>
      </c>
      <c r="N47" s="20">
        <v>30</v>
      </c>
      <c r="O47" s="20">
        <v>20</v>
      </c>
      <c r="P47" s="20">
        <v>0</v>
      </c>
      <c r="Q47" s="20">
        <v>977</v>
      </c>
      <c r="R47" s="20">
        <v>162</v>
      </c>
      <c r="S47" s="20">
        <v>78</v>
      </c>
      <c r="T47" s="20">
        <v>12</v>
      </c>
      <c r="U47" s="20">
        <v>1</v>
      </c>
      <c r="V47" s="20">
        <v>0</v>
      </c>
      <c r="W47" s="20">
        <v>26</v>
      </c>
      <c r="X47" s="20">
        <v>8</v>
      </c>
      <c r="Y47" s="20">
        <v>9</v>
      </c>
      <c r="Z47" s="20">
        <v>0</v>
      </c>
      <c r="AA47" s="20">
        <v>26</v>
      </c>
      <c r="AB47" s="20">
        <v>5</v>
      </c>
      <c r="AC47" s="20">
        <v>106</v>
      </c>
      <c r="AD47" s="20">
        <v>22</v>
      </c>
      <c r="AE47" s="20">
        <v>0</v>
      </c>
      <c r="AF47" s="20">
        <v>0</v>
      </c>
      <c r="AG47" s="20">
        <v>75</v>
      </c>
      <c r="AH47" s="20">
        <v>6</v>
      </c>
      <c r="AI47" s="20">
        <v>321</v>
      </c>
      <c r="AJ47" s="20">
        <v>53</v>
      </c>
    </row>
    <row r="48" spans="2:36" ht="20.100000000000001" customHeight="1" thickBot="1" x14ac:dyDescent="0.25">
      <c r="B48" s="4" t="s">
        <v>232</v>
      </c>
      <c r="C48" s="20">
        <v>52</v>
      </c>
      <c r="D48" s="20">
        <v>10</v>
      </c>
      <c r="E48" s="20">
        <v>130</v>
      </c>
      <c r="F48" s="20">
        <v>111</v>
      </c>
      <c r="G48" s="20">
        <v>1338</v>
      </c>
      <c r="H48" s="20">
        <v>227</v>
      </c>
      <c r="I48" s="20">
        <v>1346</v>
      </c>
      <c r="J48" s="20">
        <v>221</v>
      </c>
      <c r="K48" s="20">
        <v>36</v>
      </c>
      <c r="L48" s="20">
        <v>0</v>
      </c>
      <c r="M48" s="20">
        <v>186</v>
      </c>
      <c r="N48" s="20">
        <v>142</v>
      </c>
      <c r="O48" s="20">
        <v>454</v>
      </c>
      <c r="P48" s="20">
        <v>2</v>
      </c>
      <c r="Q48" s="20">
        <v>3542</v>
      </c>
      <c r="R48" s="20">
        <v>713</v>
      </c>
      <c r="S48" s="20">
        <v>293</v>
      </c>
      <c r="T48" s="20">
        <v>0</v>
      </c>
      <c r="U48" s="20">
        <v>0</v>
      </c>
      <c r="V48" s="20">
        <v>0</v>
      </c>
      <c r="W48" s="20">
        <v>133</v>
      </c>
      <c r="X48" s="20">
        <v>0</v>
      </c>
      <c r="Y48" s="20">
        <v>1</v>
      </c>
      <c r="Z48" s="20">
        <v>0</v>
      </c>
      <c r="AA48" s="20">
        <v>77</v>
      </c>
      <c r="AB48" s="20">
        <v>0</v>
      </c>
      <c r="AC48" s="20">
        <v>333</v>
      </c>
      <c r="AD48" s="20">
        <v>0</v>
      </c>
      <c r="AE48" s="20">
        <v>6</v>
      </c>
      <c r="AF48" s="20">
        <v>0</v>
      </c>
      <c r="AG48" s="20">
        <v>156</v>
      </c>
      <c r="AH48" s="20">
        <v>0</v>
      </c>
      <c r="AI48" s="20">
        <v>999</v>
      </c>
      <c r="AJ48" s="20">
        <v>0</v>
      </c>
    </row>
    <row r="49" spans="2:36" ht="20.100000000000001" customHeight="1" thickBot="1" x14ac:dyDescent="0.25">
      <c r="B49" s="4" t="s">
        <v>233</v>
      </c>
      <c r="C49" s="20">
        <v>32</v>
      </c>
      <c r="D49" s="20">
        <v>5</v>
      </c>
      <c r="E49" s="20">
        <v>0</v>
      </c>
      <c r="F49" s="20">
        <v>0</v>
      </c>
      <c r="G49" s="20">
        <v>279</v>
      </c>
      <c r="H49" s="20">
        <v>14</v>
      </c>
      <c r="I49" s="20">
        <v>286</v>
      </c>
      <c r="J49" s="20">
        <v>14</v>
      </c>
      <c r="K49" s="20">
        <v>6</v>
      </c>
      <c r="L49" s="20">
        <v>0</v>
      </c>
      <c r="M49" s="20">
        <v>27</v>
      </c>
      <c r="N49" s="20">
        <v>15</v>
      </c>
      <c r="O49" s="20">
        <v>47</v>
      </c>
      <c r="P49" s="20">
        <v>8</v>
      </c>
      <c r="Q49" s="20">
        <v>677</v>
      </c>
      <c r="R49" s="20">
        <v>56</v>
      </c>
      <c r="S49" s="20">
        <v>88</v>
      </c>
      <c r="T49" s="20">
        <v>0</v>
      </c>
      <c r="U49" s="20">
        <v>0</v>
      </c>
      <c r="V49" s="20">
        <v>0</v>
      </c>
      <c r="W49" s="20">
        <v>26</v>
      </c>
      <c r="X49" s="20">
        <v>0</v>
      </c>
      <c r="Y49" s="20">
        <v>0</v>
      </c>
      <c r="Z49" s="20">
        <v>0</v>
      </c>
      <c r="AA49" s="20">
        <v>13</v>
      </c>
      <c r="AB49" s="20">
        <v>0</v>
      </c>
      <c r="AC49" s="20">
        <v>95</v>
      </c>
      <c r="AD49" s="20">
        <v>0</v>
      </c>
      <c r="AE49" s="20">
        <v>0</v>
      </c>
      <c r="AF49" s="20">
        <v>0</v>
      </c>
      <c r="AG49" s="20">
        <v>91</v>
      </c>
      <c r="AH49" s="20">
        <v>0</v>
      </c>
      <c r="AI49" s="20">
        <v>313</v>
      </c>
      <c r="AJ49" s="20">
        <v>0</v>
      </c>
    </row>
    <row r="50" spans="2:36" ht="20.100000000000001" customHeight="1" thickBot="1" x14ac:dyDescent="0.25">
      <c r="B50" s="4" t="s">
        <v>234</v>
      </c>
      <c r="C50" s="20">
        <v>18</v>
      </c>
      <c r="D50" s="20">
        <v>33</v>
      </c>
      <c r="E50" s="20">
        <v>134</v>
      </c>
      <c r="F50" s="20">
        <v>293</v>
      </c>
      <c r="G50" s="20">
        <v>781</v>
      </c>
      <c r="H50" s="20">
        <v>1015</v>
      </c>
      <c r="I50" s="20">
        <v>744</v>
      </c>
      <c r="J50" s="20">
        <v>823</v>
      </c>
      <c r="K50" s="20">
        <v>34</v>
      </c>
      <c r="L50" s="20">
        <v>39</v>
      </c>
      <c r="M50" s="20">
        <v>104</v>
      </c>
      <c r="N50" s="20">
        <v>151</v>
      </c>
      <c r="O50" s="20">
        <v>21</v>
      </c>
      <c r="P50" s="20">
        <v>86</v>
      </c>
      <c r="Q50" s="20">
        <v>1836</v>
      </c>
      <c r="R50" s="20">
        <v>2440</v>
      </c>
      <c r="S50" s="20">
        <v>233</v>
      </c>
      <c r="T50" s="20">
        <v>72</v>
      </c>
      <c r="U50" s="20">
        <v>0</v>
      </c>
      <c r="V50" s="20">
        <v>0</v>
      </c>
      <c r="W50" s="20">
        <v>108</v>
      </c>
      <c r="X50" s="20">
        <v>2</v>
      </c>
      <c r="Y50" s="20">
        <v>3</v>
      </c>
      <c r="Z50" s="20">
        <v>0</v>
      </c>
      <c r="AA50" s="20">
        <v>48</v>
      </c>
      <c r="AB50" s="20">
        <v>5</v>
      </c>
      <c r="AC50" s="20">
        <v>276</v>
      </c>
      <c r="AD50" s="20">
        <v>19</v>
      </c>
      <c r="AE50" s="20">
        <v>31</v>
      </c>
      <c r="AF50" s="20">
        <v>55</v>
      </c>
      <c r="AG50" s="20">
        <v>183</v>
      </c>
      <c r="AH50" s="20">
        <v>6</v>
      </c>
      <c r="AI50" s="20">
        <v>882</v>
      </c>
      <c r="AJ50" s="20">
        <v>159</v>
      </c>
    </row>
    <row r="51" spans="2:36" ht="20.100000000000001" customHeight="1" thickBot="1" x14ac:dyDescent="0.25">
      <c r="B51" s="4" t="s">
        <v>235</v>
      </c>
      <c r="C51" s="20">
        <v>7</v>
      </c>
      <c r="D51" s="20">
        <v>1</v>
      </c>
      <c r="E51" s="20">
        <v>6</v>
      </c>
      <c r="F51" s="20">
        <v>0</v>
      </c>
      <c r="G51" s="20">
        <v>352</v>
      </c>
      <c r="H51" s="20">
        <v>62</v>
      </c>
      <c r="I51" s="20">
        <v>362</v>
      </c>
      <c r="J51" s="20">
        <v>62</v>
      </c>
      <c r="K51" s="20">
        <v>2</v>
      </c>
      <c r="L51" s="20">
        <v>0</v>
      </c>
      <c r="M51" s="20">
        <v>146</v>
      </c>
      <c r="N51" s="20">
        <v>33</v>
      </c>
      <c r="O51" s="20">
        <v>4</v>
      </c>
      <c r="P51" s="20">
        <v>0</v>
      </c>
      <c r="Q51" s="20">
        <v>879</v>
      </c>
      <c r="R51" s="20">
        <v>158</v>
      </c>
      <c r="S51" s="20">
        <v>76</v>
      </c>
      <c r="T51" s="20">
        <v>0</v>
      </c>
      <c r="U51" s="20">
        <v>3</v>
      </c>
      <c r="V51" s="20">
        <v>0</v>
      </c>
      <c r="W51" s="20">
        <v>32</v>
      </c>
      <c r="X51" s="20">
        <v>0</v>
      </c>
      <c r="Y51" s="20">
        <v>4</v>
      </c>
      <c r="Z51" s="20">
        <v>0</v>
      </c>
      <c r="AA51" s="20">
        <v>67</v>
      </c>
      <c r="AB51" s="20">
        <v>0</v>
      </c>
      <c r="AC51" s="20">
        <v>103</v>
      </c>
      <c r="AD51" s="20">
        <v>0</v>
      </c>
      <c r="AE51" s="20">
        <v>2</v>
      </c>
      <c r="AF51" s="20">
        <v>0</v>
      </c>
      <c r="AG51" s="20">
        <v>46</v>
      </c>
      <c r="AH51" s="20">
        <v>0</v>
      </c>
      <c r="AI51" s="20">
        <v>333</v>
      </c>
      <c r="AJ51" s="20">
        <v>0</v>
      </c>
    </row>
    <row r="52" spans="2:36" ht="20.100000000000001" customHeight="1" thickBot="1" x14ac:dyDescent="0.25">
      <c r="B52" s="4" t="s">
        <v>236</v>
      </c>
      <c r="C52" s="20">
        <v>4</v>
      </c>
      <c r="D52" s="20">
        <v>6</v>
      </c>
      <c r="E52" s="20">
        <v>12</v>
      </c>
      <c r="F52" s="20">
        <v>0</v>
      </c>
      <c r="G52" s="20">
        <v>137</v>
      </c>
      <c r="H52" s="20">
        <v>6</v>
      </c>
      <c r="I52" s="20">
        <v>149</v>
      </c>
      <c r="J52" s="20">
        <v>6</v>
      </c>
      <c r="K52" s="20">
        <v>5</v>
      </c>
      <c r="L52" s="20">
        <v>0</v>
      </c>
      <c r="M52" s="20">
        <v>17</v>
      </c>
      <c r="N52" s="20">
        <v>2</v>
      </c>
      <c r="O52" s="20">
        <v>9</v>
      </c>
      <c r="P52" s="20">
        <v>10</v>
      </c>
      <c r="Q52" s="20">
        <v>333</v>
      </c>
      <c r="R52" s="20">
        <v>30</v>
      </c>
      <c r="S52" s="20">
        <v>45</v>
      </c>
      <c r="T52" s="20">
        <v>2</v>
      </c>
      <c r="U52" s="20">
        <v>0</v>
      </c>
      <c r="V52" s="20">
        <v>0</v>
      </c>
      <c r="W52" s="20">
        <v>7</v>
      </c>
      <c r="X52" s="20">
        <v>0</v>
      </c>
      <c r="Y52" s="20">
        <v>0</v>
      </c>
      <c r="Z52" s="20">
        <v>0</v>
      </c>
      <c r="AA52" s="20">
        <v>12</v>
      </c>
      <c r="AB52" s="20">
        <v>1</v>
      </c>
      <c r="AC52" s="20">
        <v>38</v>
      </c>
      <c r="AD52" s="20">
        <v>3</v>
      </c>
      <c r="AE52" s="20">
        <v>0</v>
      </c>
      <c r="AF52" s="20">
        <v>0</v>
      </c>
      <c r="AG52" s="20">
        <v>9</v>
      </c>
      <c r="AH52" s="20">
        <v>2</v>
      </c>
      <c r="AI52" s="20">
        <v>111</v>
      </c>
      <c r="AJ52" s="20">
        <v>8</v>
      </c>
    </row>
    <row r="53" spans="2:36" ht="20.100000000000001" customHeight="1" thickBot="1" x14ac:dyDescent="0.25">
      <c r="B53" s="4" t="s">
        <v>237</v>
      </c>
      <c r="C53" s="20">
        <v>98</v>
      </c>
      <c r="D53" s="20">
        <v>0</v>
      </c>
      <c r="E53" s="20">
        <v>15</v>
      </c>
      <c r="F53" s="20">
        <v>0</v>
      </c>
      <c r="G53" s="20">
        <v>582</v>
      </c>
      <c r="H53" s="20">
        <v>15</v>
      </c>
      <c r="I53" s="20">
        <v>579</v>
      </c>
      <c r="J53" s="20">
        <v>14</v>
      </c>
      <c r="K53" s="20">
        <v>2</v>
      </c>
      <c r="L53" s="20">
        <v>0</v>
      </c>
      <c r="M53" s="20">
        <v>191</v>
      </c>
      <c r="N53" s="20">
        <v>0</v>
      </c>
      <c r="O53" s="20">
        <v>135</v>
      </c>
      <c r="P53" s="20">
        <v>5</v>
      </c>
      <c r="Q53" s="20">
        <v>1602</v>
      </c>
      <c r="R53" s="20">
        <v>34</v>
      </c>
      <c r="S53" s="20">
        <v>65</v>
      </c>
      <c r="T53" s="20">
        <v>0</v>
      </c>
      <c r="U53" s="20">
        <v>0</v>
      </c>
      <c r="V53" s="20">
        <v>0</v>
      </c>
      <c r="W53" s="20">
        <v>44</v>
      </c>
      <c r="X53" s="20">
        <v>0</v>
      </c>
      <c r="Y53" s="20">
        <v>10</v>
      </c>
      <c r="Z53" s="20">
        <v>0</v>
      </c>
      <c r="AA53" s="20">
        <v>80</v>
      </c>
      <c r="AB53" s="20">
        <v>0</v>
      </c>
      <c r="AC53" s="20">
        <v>122</v>
      </c>
      <c r="AD53" s="20">
        <v>0</v>
      </c>
      <c r="AE53" s="20">
        <v>5</v>
      </c>
      <c r="AF53" s="20">
        <v>0</v>
      </c>
      <c r="AG53" s="20">
        <v>55</v>
      </c>
      <c r="AH53" s="20">
        <v>0</v>
      </c>
      <c r="AI53" s="20">
        <v>381</v>
      </c>
      <c r="AJ53" s="20">
        <v>0</v>
      </c>
    </row>
    <row r="54" spans="2:36" ht="20.100000000000001" customHeight="1" thickBot="1" x14ac:dyDescent="0.25">
      <c r="B54" s="4" t="s">
        <v>238</v>
      </c>
      <c r="C54" s="20">
        <v>5</v>
      </c>
      <c r="D54" s="20">
        <v>6</v>
      </c>
      <c r="E54" s="20">
        <v>1</v>
      </c>
      <c r="F54" s="20">
        <v>0</v>
      </c>
      <c r="G54" s="20">
        <v>90</v>
      </c>
      <c r="H54" s="20">
        <v>33</v>
      </c>
      <c r="I54" s="20">
        <v>80</v>
      </c>
      <c r="J54" s="20">
        <v>27</v>
      </c>
      <c r="K54" s="20">
        <v>1</v>
      </c>
      <c r="L54" s="20">
        <v>0</v>
      </c>
      <c r="M54" s="20">
        <v>1</v>
      </c>
      <c r="N54" s="20">
        <v>0</v>
      </c>
      <c r="O54" s="20">
        <v>3</v>
      </c>
      <c r="P54" s="20">
        <v>1</v>
      </c>
      <c r="Q54" s="20">
        <v>181</v>
      </c>
      <c r="R54" s="20">
        <v>67</v>
      </c>
      <c r="S54" s="20">
        <v>13</v>
      </c>
      <c r="T54" s="20">
        <v>0</v>
      </c>
      <c r="U54" s="20">
        <v>1</v>
      </c>
      <c r="V54" s="20">
        <v>0</v>
      </c>
      <c r="W54" s="20">
        <v>10</v>
      </c>
      <c r="X54" s="20">
        <v>0</v>
      </c>
      <c r="Y54" s="20">
        <v>1</v>
      </c>
      <c r="Z54" s="20">
        <v>0</v>
      </c>
      <c r="AA54" s="20">
        <v>3</v>
      </c>
      <c r="AB54" s="20">
        <v>0</v>
      </c>
      <c r="AC54" s="20">
        <v>18</v>
      </c>
      <c r="AD54" s="20">
        <v>0</v>
      </c>
      <c r="AE54" s="20">
        <v>0</v>
      </c>
      <c r="AF54" s="20">
        <v>0</v>
      </c>
      <c r="AG54" s="20">
        <v>14</v>
      </c>
      <c r="AH54" s="20">
        <v>0</v>
      </c>
      <c r="AI54" s="20">
        <v>60</v>
      </c>
      <c r="AJ54" s="20">
        <v>0</v>
      </c>
    </row>
    <row r="55" spans="2:36" ht="20.100000000000001" customHeight="1" thickBot="1" x14ac:dyDescent="0.25">
      <c r="B55" s="4" t="s">
        <v>239</v>
      </c>
      <c r="C55" s="20">
        <v>0</v>
      </c>
      <c r="D55" s="20">
        <v>0</v>
      </c>
      <c r="E55" s="20">
        <v>1</v>
      </c>
      <c r="F55" s="20">
        <v>4</v>
      </c>
      <c r="G55" s="20">
        <v>86</v>
      </c>
      <c r="H55" s="20">
        <v>66</v>
      </c>
      <c r="I55" s="20">
        <v>85</v>
      </c>
      <c r="J55" s="20">
        <v>57</v>
      </c>
      <c r="K55" s="20">
        <v>3</v>
      </c>
      <c r="L55" s="20">
        <v>1</v>
      </c>
      <c r="M55" s="20">
        <v>35</v>
      </c>
      <c r="N55" s="20">
        <v>4</v>
      </c>
      <c r="O55" s="20">
        <v>0</v>
      </c>
      <c r="P55" s="20">
        <v>0</v>
      </c>
      <c r="Q55" s="20">
        <v>210</v>
      </c>
      <c r="R55" s="20">
        <v>132</v>
      </c>
      <c r="S55" s="20">
        <v>22</v>
      </c>
      <c r="T55" s="20">
        <v>8</v>
      </c>
      <c r="U55" s="20">
        <v>0</v>
      </c>
      <c r="V55" s="20">
        <v>1</v>
      </c>
      <c r="W55" s="20">
        <v>5</v>
      </c>
      <c r="X55" s="20">
        <v>2</v>
      </c>
      <c r="Y55" s="20">
        <v>0</v>
      </c>
      <c r="Z55" s="20">
        <v>0</v>
      </c>
      <c r="AA55" s="20">
        <v>5</v>
      </c>
      <c r="AB55" s="20">
        <v>0</v>
      </c>
      <c r="AC55" s="20">
        <v>25</v>
      </c>
      <c r="AD55" s="20">
        <v>10</v>
      </c>
      <c r="AE55" s="20">
        <v>0</v>
      </c>
      <c r="AF55" s="20">
        <v>1</v>
      </c>
      <c r="AG55" s="20">
        <v>1</v>
      </c>
      <c r="AH55" s="20">
        <v>0</v>
      </c>
      <c r="AI55" s="20">
        <v>58</v>
      </c>
      <c r="AJ55" s="20">
        <v>22</v>
      </c>
    </row>
    <row r="56" spans="2:36" ht="20.100000000000001" customHeight="1" thickBot="1" x14ac:dyDescent="0.25">
      <c r="B56" s="4" t="s">
        <v>240</v>
      </c>
      <c r="C56" s="20">
        <v>2</v>
      </c>
      <c r="D56" s="20">
        <v>0</v>
      </c>
      <c r="E56" s="20">
        <v>16</v>
      </c>
      <c r="F56" s="20">
        <v>0</v>
      </c>
      <c r="G56" s="20">
        <v>250</v>
      </c>
      <c r="H56" s="20">
        <v>10</v>
      </c>
      <c r="I56" s="20">
        <v>243</v>
      </c>
      <c r="J56" s="20">
        <v>10</v>
      </c>
      <c r="K56" s="20">
        <v>7</v>
      </c>
      <c r="L56" s="20">
        <v>0</v>
      </c>
      <c r="M56" s="20">
        <v>18</v>
      </c>
      <c r="N56" s="20">
        <v>0</v>
      </c>
      <c r="O56" s="20">
        <v>28</v>
      </c>
      <c r="P56" s="20">
        <v>0</v>
      </c>
      <c r="Q56" s="20">
        <v>564</v>
      </c>
      <c r="R56" s="20">
        <v>20</v>
      </c>
      <c r="S56" s="20">
        <v>38</v>
      </c>
      <c r="T56" s="20">
        <v>0</v>
      </c>
      <c r="U56" s="20">
        <v>0</v>
      </c>
      <c r="V56" s="20">
        <v>0</v>
      </c>
      <c r="W56" s="20">
        <v>9</v>
      </c>
      <c r="X56" s="20">
        <v>0</v>
      </c>
      <c r="Y56" s="20">
        <v>2</v>
      </c>
      <c r="Z56" s="20">
        <v>0</v>
      </c>
      <c r="AA56" s="20">
        <v>9</v>
      </c>
      <c r="AB56" s="20">
        <v>0</v>
      </c>
      <c r="AC56" s="20">
        <v>28</v>
      </c>
      <c r="AD56" s="20">
        <v>0</v>
      </c>
      <c r="AE56" s="20">
        <v>1</v>
      </c>
      <c r="AF56" s="20">
        <v>0</v>
      </c>
      <c r="AG56" s="20">
        <v>12</v>
      </c>
      <c r="AH56" s="20">
        <v>0</v>
      </c>
      <c r="AI56" s="20">
        <v>99</v>
      </c>
      <c r="AJ56" s="20">
        <v>0</v>
      </c>
    </row>
    <row r="57" spans="2:36" ht="20.100000000000001" customHeight="1" thickBot="1" x14ac:dyDescent="0.25">
      <c r="B57" s="4" t="s">
        <v>241</v>
      </c>
      <c r="C57" s="20">
        <v>54</v>
      </c>
      <c r="D57" s="20">
        <v>12</v>
      </c>
      <c r="E57" s="20">
        <v>392</v>
      </c>
      <c r="F57" s="20">
        <v>3</v>
      </c>
      <c r="G57" s="20">
        <v>2244</v>
      </c>
      <c r="H57" s="20">
        <v>285</v>
      </c>
      <c r="I57" s="20">
        <v>2110</v>
      </c>
      <c r="J57" s="20">
        <v>261</v>
      </c>
      <c r="K57" s="20">
        <v>21</v>
      </c>
      <c r="L57" s="20">
        <v>1</v>
      </c>
      <c r="M57" s="20">
        <v>272</v>
      </c>
      <c r="N57" s="20">
        <v>15</v>
      </c>
      <c r="O57" s="20">
        <v>162</v>
      </c>
      <c r="P57" s="20">
        <v>5</v>
      </c>
      <c r="Q57" s="20">
        <v>5255</v>
      </c>
      <c r="R57" s="20">
        <v>582</v>
      </c>
      <c r="S57" s="20">
        <v>661</v>
      </c>
      <c r="T57" s="20">
        <v>8</v>
      </c>
      <c r="U57" s="20">
        <v>16</v>
      </c>
      <c r="V57" s="20">
        <v>2</v>
      </c>
      <c r="W57" s="20">
        <v>239</v>
      </c>
      <c r="X57" s="20">
        <v>9</v>
      </c>
      <c r="Y57" s="20">
        <v>8</v>
      </c>
      <c r="Z57" s="20">
        <v>0</v>
      </c>
      <c r="AA57" s="20">
        <v>211</v>
      </c>
      <c r="AB57" s="20">
        <v>5</v>
      </c>
      <c r="AC57" s="20">
        <v>734</v>
      </c>
      <c r="AD57" s="20">
        <v>6</v>
      </c>
      <c r="AE57" s="20">
        <v>24</v>
      </c>
      <c r="AF57" s="20">
        <v>0</v>
      </c>
      <c r="AG57" s="20">
        <v>305</v>
      </c>
      <c r="AH57" s="20">
        <v>0</v>
      </c>
      <c r="AI57" s="20">
        <v>2198</v>
      </c>
      <c r="AJ57" s="20">
        <v>30</v>
      </c>
    </row>
    <row r="58" spans="2:36" ht="20.100000000000001" customHeight="1" thickBot="1" x14ac:dyDescent="0.25">
      <c r="B58" s="4" t="s">
        <v>242</v>
      </c>
      <c r="C58" s="20">
        <v>29</v>
      </c>
      <c r="D58" s="20">
        <v>70</v>
      </c>
      <c r="E58" s="20">
        <v>244</v>
      </c>
      <c r="F58" s="20">
        <v>69</v>
      </c>
      <c r="G58" s="20">
        <v>844</v>
      </c>
      <c r="H58" s="20">
        <v>399</v>
      </c>
      <c r="I58" s="20">
        <v>833</v>
      </c>
      <c r="J58" s="20">
        <v>371</v>
      </c>
      <c r="K58" s="20">
        <v>61</v>
      </c>
      <c r="L58" s="20">
        <v>21</v>
      </c>
      <c r="M58" s="20">
        <v>412</v>
      </c>
      <c r="N58" s="20">
        <v>342</v>
      </c>
      <c r="O58" s="20">
        <v>257</v>
      </c>
      <c r="P58" s="20">
        <v>101</v>
      </c>
      <c r="Q58" s="20">
        <v>2680</v>
      </c>
      <c r="R58" s="20">
        <v>1373</v>
      </c>
      <c r="S58" s="20">
        <v>311</v>
      </c>
      <c r="T58" s="20">
        <v>43</v>
      </c>
      <c r="U58" s="20">
        <v>0</v>
      </c>
      <c r="V58" s="20">
        <v>0</v>
      </c>
      <c r="W58" s="20">
        <v>250</v>
      </c>
      <c r="X58" s="20">
        <v>35</v>
      </c>
      <c r="Y58" s="20">
        <v>16</v>
      </c>
      <c r="Z58" s="20">
        <v>3</v>
      </c>
      <c r="AA58" s="20">
        <v>87</v>
      </c>
      <c r="AB58" s="20">
        <v>26</v>
      </c>
      <c r="AC58" s="20">
        <v>355</v>
      </c>
      <c r="AD58" s="20">
        <v>49</v>
      </c>
      <c r="AE58" s="20">
        <v>25</v>
      </c>
      <c r="AF58" s="20">
        <v>3</v>
      </c>
      <c r="AG58" s="20">
        <v>124</v>
      </c>
      <c r="AH58" s="20">
        <v>23</v>
      </c>
      <c r="AI58" s="20">
        <v>1168</v>
      </c>
      <c r="AJ58" s="20">
        <v>182</v>
      </c>
    </row>
    <row r="59" spans="2:36" ht="20.100000000000001" customHeight="1" thickBot="1" x14ac:dyDescent="0.25">
      <c r="B59" s="4" t="s">
        <v>243</v>
      </c>
      <c r="C59" s="20">
        <v>26</v>
      </c>
      <c r="D59" s="20">
        <v>0</v>
      </c>
      <c r="E59" s="20">
        <v>27</v>
      </c>
      <c r="F59" s="20">
        <v>0</v>
      </c>
      <c r="G59" s="20">
        <v>183</v>
      </c>
      <c r="H59" s="20">
        <v>4</v>
      </c>
      <c r="I59" s="20">
        <v>232</v>
      </c>
      <c r="J59" s="20">
        <v>4</v>
      </c>
      <c r="K59" s="20">
        <v>49</v>
      </c>
      <c r="L59" s="20">
        <v>0</v>
      </c>
      <c r="M59" s="20">
        <v>36</v>
      </c>
      <c r="N59" s="20">
        <v>0</v>
      </c>
      <c r="O59" s="20">
        <v>28</v>
      </c>
      <c r="P59" s="20">
        <v>0</v>
      </c>
      <c r="Q59" s="20">
        <v>581</v>
      </c>
      <c r="R59" s="20">
        <v>8</v>
      </c>
      <c r="S59" s="20">
        <v>132</v>
      </c>
      <c r="T59" s="20">
        <v>1</v>
      </c>
      <c r="U59" s="20">
        <v>0</v>
      </c>
      <c r="V59" s="20">
        <v>0</v>
      </c>
      <c r="W59" s="20">
        <v>33</v>
      </c>
      <c r="X59" s="20">
        <v>0</v>
      </c>
      <c r="Y59" s="20">
        <v>0</v>
      </c>
      <c r="Z59" s="20">
        <v>0</v>
      </c>
      <c r="AA59" s="20">
        <v>50</v>
      </c>
      <c r="AB59" s="20">
        <v>0</v>
      </c>
      <c r="AC59" s="20">
        <v>96</v>
      </c>
      <c r="AD59" s="20">
        <v>1</v>
      </c>
      <c r="AE59" s="20">
        <v>4</v>
      </c>
      <c r="AF59" s="20">
        <v>1</v>
      </c>
      <c r="AG59" s="20">
        <v>58</v>
      </c>
      <c r="AH59" s="20">
        <v>1</v>
      </c>
      <c r="AI59" s="20">
        <v>373</v>
      </c>
      <c r="AJ59" s="20">
        <v>4</v>
      </c>
    </row>
    <row r="60" spans="2:36" ht="20.100000000000001" customHeight="1" thickBot="1" x14ac:dyDescent="0.25">
      <c r="B60" s="4" t="s">
        <v>244</v>
      </c>
      <c r="C60" s="20">
        <v>1</v>
      </c>
      <c r="D60" s="20">
        <v>0</v>
      </c>
      <c r="E60" s="20">
        <v>0</v>
      </c>
      <c r="F60" s="20">
        <v>0</v>
      </c>
      <c r="G60" s="20">
        <v>45</v>
      </c>
      <c r="H60" s="20">
        <v>2</v>
      </c>
      <c r="I60" s="20">
        <v>46</v>
      </c>
      <c r="J60" s="20">
        <v>1</v>
      </c>
      <c r="K60" s="20">
        <v>0</v>
      </c>
      <c r="L60" s="20">
        <v>0</v>
      </c>
      <c r="M60" s="20">
        <v>2</v>
      </c>
      <c r="N60" s="20">
        <v>0</v>
      </c>
      <c r="O60" s="20">
        <v>0</v>
      </c>
      <c r="P60" s="20">
        <v>0</v>
      </c>
      <c r="Q60" s="20">
        <v>94</v>
      </c>
      <c r="R60" s="20">
        <v>3</v>
      </c>
      <c r="S60" s="20">
        <v>2</v>
      </c>
      <c r="T60" s="20">
        <v>0</v>
      </c>
      <c r="U60" s="20">
        <v>0</v>
      </c>
      <c r="V60" s="20">
        <v>0</v>
      </c>
      <c r="W60" s="20">
        <v>2</v>
      </c>
      <c r="X60" s="20">
        <v>0</v>
      </c>
      <c r="Y60" s="20">
        <v>4</v>
      </c>
      <c r="Z60" s="20">
        <v>0</v>
      </c>
      <c r="AA60" s="20">
        <v>7</v>
      </c>
      <c r="AB60" s="20">
        <v>0</v>
      </c>
      <c r="AC60" s="20">
        <v>8</v>
      </c>
      <c r="AD60" s="20">
        <v>0</v>
      </c>
      <c r="AE60" s="20">
        <v>1</v>
      </c>
      <c r="AF60" s="20">
        <v>0</v>
      </c>
      <c r="AG60" s="20">
        <v>7</v>
      </c>
      <c r="AH60" s="20">
        <v>0</v>
      </c>
      <c r="AI60" s="20">
        <v>31</v>
      </c>
      <c r="AJ60" s="20">
        <v>0</v>
      </c>
    </row>
    <row r="61" spans="2:36" ht="20.100000000000001" customHeight="1" thickBot="1" x14ac:dyDescent="0.25">
      <c r="B61" s="4" t="s">
        <v>270</v>
      </c>
      <c r="C61" s="20">
        <v>0</v>
      </c>
      <c r="D61" s="20">
        <v>0</v>
      </c>
      <c r="E61" s="20">
        <v>18</v>
      </c>
      <c r="F61" s="20">
        <v>0</v>
      </c>
      <c r="G61" s="20">
        <v>82</v>
      </c>
      <c r="H61" s="20">
        <v>21</v>
      </c>
      <c r="I61" s="20">
        <v>135</v>
      </c>
      <c r="J61" s="20">
        <v>15</v>
      </c>
      <c r="K61" s="20">
        <v>1</v>
      </c>
      <c r="L61" s="20">
        <v>0</v>
      </c>
      <c r="M61" s="20">
        <v>15</v>
      </c>
      <c r="N61" s="20">
        <v>4</v>
      </c>
      <c r="O61" s="20">
        <v>12</v>
      </c>
      <c r="P61" s="20">
        <v>1</v>
      </c>
      <c r="Q61" s="20">
        <v>263</v>
      </c>
      <c r="R61" s="20">
        <v>41</v>
      </c>
      <c r="S61" s="20">
        <v>16</v>
      </c>
      <c r="T61" s="20">
        <v>0</v>
      </c>
      <c r="U61" s="20">
        <v>0</v>
      </c>
      <c r="V61" s="20">
        <v>0</v>
      </c>
      <c r="W61" s="20">
        <v>4</v>
      </c>
      <c r="X61" s="20">
        <v>0</v>
      </c>
      <c r="Y61" s="20">
        <v>1</v>
      </c>
      <c r="Z61" s="20">
        <v>0</v>
      </c>
      <c r="AA61" s="20">
        <v>14</v>
      </c>
      <c r="AB61" s="20">
        <v>0</v>
      </c>
      <c r="AC61" s="20">
        <v>19</v>
      </c>
      <c r="AD61" s="20">
        <v>0</v>
      </c>
      <c r="AE61" s="20">
        <v>1</v>
      </c>
      <c r="AF61" s="20">
        <v>0</v>
      </c>
      <c r="AG61" s="20">
        <v>13</v>
      </c>
      <c r="AH61" s="20">
        <v>1</v>
      </c>
      <c r="AI61" s="20">
        <v>68</v>
      </c>
      <c r="AJ61" s="20">
        <v>1</v>
      </c>
    </row>
    <row r="62" spans="2:36" ht="20.100000000000001" customHeight="1" thickBot="1" x14ac:dyDescent="0.25">
      <c r="B62" s="4" t="s">
        <v>246</v>
      </c>
      <c r="C62" s="20">
        <v>4</v>
      </c>
      <c r="D62" s="20">
        <v>3</v>
      </c>
      <c r="E62" s="20">
        <v>13</v>
      </c>
      <c r="F62" s="20">
        <v>6</v>
      </c>
      <c r="G62" s="20">
        <v>198</v>
      </c>
      <c r="H62" s="20">
        <v>35</v>
      </c>
      <c r="I62" s="20">
        <v>170</v>
      </c>
      <c r="J62" s="20">
        <v>22</v>
      </c>
      <c r="K62" s="20">
        <v>4</v>
      </c>
      <c r="L62" s="20">
        <v>1</v>
      </c>
      <c r="M62" s="20">
        <v>64</v>
      </c>
      <c r="N62" s="20">
        <v>6</v>
      </c>
      <c r="O62" s="20">
        <v>11</v>
      </c>
      <c r="P62" s="20">
        <v>9</v>
      </c>
      <c r="Q62" s="20">
        <v>464</v>
      </c>
      <c r="R62" s="20">
        <v>82</v>
      </c>
      <c r="S62" s="20">
        <v>16</v>
      </c>
      <c r="T62" s="20">
        <v>2</v>
      </c>
      <c r="U62" s="20">
        <v>0</v>
      </c>
      <c r="V62" s="20">
        <v>0</v>
      </c>
      <c r="W62" s="20">
        <v>4</v>
      </c>
      <c r="X62" s="20">
        <v>2</v>
      </c>
      <c r="Y62" s="20">
        <v>1</v>
      </c>
      <c r="Z62" s="20">
        <v>2</v>
      </c>
      <c r="AA62" s="20">
        <v>6</v>
      </c>
      <c r="AB62" s="20">
        <v>0</v>
      </c>
      <c r="AC62" s="20">
        <v>21</v>
      </c>
      <c r="AD62" s="20">
        <v>2</v>
      </c>
      <c r="AE62" s="20">
        <v>0</v>
      </c>
      <c r="AF62" s="20">
        <v>0</v>
      </c>
      <c r="AG62" s="20">
        <v>13</v>
      </c>
      <c r="AH62" s="20">
        <v>1</v>
      </c>
      <c r="AI62" s="20">
        <v>61</v>
      </c>
      <c r="AJ62" s="20">
        <v>9</v>
      </c>
    </row>
    <row r="63" spans="2:36" ht="20.100000000000001" customHeight="1" thickBot="1" x14ac:dyDescent="0.25">
      <c r="B63" s="4" t="s">
        <v>247</v>
      </c>
      <c r="C63" s="20">
        <v>0</v>
      </c>
      <c r="D63" s="20">
        <v>1</v>
      </c>
      <c r="E63" s="20">
        <v>8</v>
      </c>
      <c r="F63" s="20">
        <v>0</v>
      </c>
      <c r="G63" s="20">
        <v>227</v>
      </c>
      <c r="H63" s="20">
        <v>0</v>
      </c>
      <c r="I63" s="20">
        <v>247</v>
      </c>
      <c r="J63" s="20">
        <v>0</v>
      </c>
      <c r="K63" s="20">
        <v>13</v>
      </c>
      <c r="L63" s="20">
        <v>0</v>
      </c>
      <c r="M63" s="20">
        <v>55</v>
      </c>
      <c r="N63" s="20">
        <v>0</v>
      </c>
      <c r="O63" s="20">
        <v>0</v>
      </c>
      <c r="P63" s="20">
        <v>0</v>
      </c>
      <c r="Q63" s="20">
        <v>550</v>
      </c>
      <c r="R63" s="20">
        <v>1</v>
      </c>
      <c r="S63" s="20">
        <v>105</v>
      </c>
      <c r="T63" s="20">
        <v>0</v>
      </c>
      <c r="U63" s="20">
        <v>0</v>
      </c>
      <c r="V63" s="20">
        <v>0</v>
      </c>
      <c r="W63" s="20">
        <v>11</v>
      </c>
      <c r="X63" s="20">
        <v>0</v>
      </c>
      <c r="Y63" s="20">
        <v>1</v>
      </c>
      <c r="Z63" s="20">
        <v>0</v>
      </c>
      <c r="AA63" s="20">
        <v>2</v>
      </c>
      <c r="AB63" s="20">
        <v>0</v>
      </c>
      <c r="AC63" s="20">
        <v>67</v>
      </c>
      <c r="AD63" s="20">
        <v>0</v>
      </c>
      <c r="AE63" s="20">
        <v>0</v>
      </c>
      <c r="AF63" s="20">
        <v>0</v>
      </c>
      <c r="AG63" s="20">
        <v>10</v>
      </c>
      <c r="AH63" s="20">
        <v>0</v>
      </c>
      <c r="AI63" s="20">
        <v>196</v>
      </c>
      <c r="AJ63" s="20">
        <v>0</v>
      </c>
    </row>
    <row r="64" spans="2:36" ht="20.100000000000001" customHeight="1" thickBot="1" x14ac:dyDescent="0.25">
      <c r="B64" s="7" t="s">
        <v>22</v>
      </c>
      <c r="C64" s="9">
        <f>SUM(C14:C63)</f>
        <v>728</v>
      </c>
      <c r="D64" s="9">
        <f t="shared" ref="D64:AJ64" si="0">SUM(D14:D63)</f>
        <v>520</v>
      </c>
      <c r="E64" s="9">
        <f t="shared" si="0"/>
        <v>2064</v>
      </c>
      <c r="F64" s="9">
        <f t="shared" si="0"/>
        <v>788</v>
      </c>
      <c r="G64" s="9">
        <f t="shared" si="0"/>
        <v>18145</v>
      </c>
      <c r="H64" s="9">
        <f t="shared" si="0"/>
        <v>5689</v>
      </c>
      <c r="I64" s="9">
        <f t="shared" si="0"/>
        <v>17272</v>
      </c>
      <c r="J64" s="9">
        <f t="shared" si="0"/>
        <v>5142</v>
      </c>
      <c r="K64" s="9">
        <f t="shared" si="0"/>
        <v>1461</v>
      </c>
      <c r="L64" s="9">
        <f t="shared" si="0"/>
        <v>545</v>
      </c>
      <c r="M64" s="9">
        <f t="shared" si="0"/>
        <v>3578</v>
      </c>
      <c r="N64" s="9">
        <f t="shared" si="0"/>
        <v>1247</v>
      </c>
      <c r="O64" s="9">
        <f t="shared" si="0"/>
        <v>2158</v>
      </c>
      <c r="P64" s="9">
        <f t="shared" si="0"/>
        <v>703</v>
      </c>
      <c r="Q64" s="9">
        <f t="shared" si="0"/>
        <v>45406</v>
      </c>
      <c r="R64" s="9">
        <f t="shared" si="0"/>
        <v>14634</v>
      </c>
      <c r="S64" s="9">
        <f t="shared" si="0"/>
        <v>4429</v>
      </c>
      <c r="T64" s="9">
        <f t="shared" si="0"/>
        <v>282</v>
      </c>
      <c r="U64" s="9">
        <f t="shared" si="0"/>
        <v>63</v>
      </c>
      <c r="V64" s="9">
        <f t="shared" si="0"/>
        <v>5</v>
      </c>
      <c r="W64" s="9">
        <f t="shared" si="0"/>
        <v>1895</v>
      </c>
      <c r="X64" s="9">
        <f t="shared" si="0"/>
        <v>113</v>
      </c>
      <c r="Y64" s="9">
        <f t="shared" si="0"/>
        <v>189</v>
      </c>
      <c r="Z64" s="9">
        <f t="shared" si="0"/>
        <v>5</v>
      </c>
      <c r="AA64" s="9">
        <f t="shared" si="0"/>
        <v>1390</v>
      </c>
      <c r="AB64" s="9">
        <f t="shared" si="0"/>
        <v>80</v>
      </c>
      <c r="AC64" s="9">
        <f t="shared" si="0"/>
        <v>5240</v>
      </c>
      <c r="AD64" s="9">
        <f t="shared" si="0"/>
        <v>299</v>
      </c>
      <c r="AE64" s="9">
        <f t="shared" si="0"/>
        <v>149</v>
      </c>
      <c r="AF64" s="9">
        <f t="shared" si="0"/>
        <v>63</v>
      </c>
      <c r="AG64" s="9">
        <f t="shared" si="0"/>
        <v>2615</v>
      </c>
      <c r="AH64" s="9">
        <f t="shared" si="0"/>
        <v>156</v>
      </c>
      <c r="AI64" s="9">
        <f t="shared" si="0"/>
        <v>15970</v>
      </c>
      <c r="AJ64" s="9">
        <f t="shared" si="0"/>
        <v>1003</v>
      </c>
    </row>
    <row r="65" spans="3:3" x14ac:dyDescent="0.2">
      <c r="C65" s="58"/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2:J67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8" width="17.125" customWidth="1"/>
    <col min="9" max="9" width="18.125" bestFit="1" customWidth="1"/>
    <col min="10" max="10" width="21.125" bestFit="1" customWidth="1"/>
    <col min="15" max="15" width="12.75" customWidth="1"/>
  </cols>
  <sheetData>
    <row r="12" spans="2:10" ht="41.25" customHeight="1" x14ac:dyDescent="0.2">
      <c r="C12" s="104" t="s">
        <v>275</v>
      </c>
      <c r="D12" s="105"/>
      <c r="E12" s="105"/>
      <c r="F12" s="105"/>
      <c r="G12" s="105"/>
      <c r="H12" s="105"/>
      <c r="I12" s="105"/>
      <c r="J12" s="105"/>
    </row>
    <row r="13" spans="2:10" ht="72" thickBot="1" x14ac:dyDescent="0.25">
      <c r="C13" s="24" t="s">
        <v>193</v>
      </c>
      <c r="D13" s="39" t="s">
        <v>194</v>
      </c>
      <c r="E13" s="39" t="s">
        <v>195</v>
      </c>
      <c r="F13" s="39" t="s">
        <v>196</v>
      </c>
      <c r="G13" s="39" t="s">
        <v>197</v>
      </c>
      <c r="H13" s="24" t="s">
        <v>291</v>
      </c>
      <c r="I13" s="39" t="s">
        <v>276</v>
      </c>
      <c r="J13" s="39" t="s">
        <v>277</v>
      </c>
    </row>
    <row r="14" spans="2:10" ht="20.100000000000001" customHeight="1" thickBot="1" x14ac:dyDescent="0.25">
      <c r="B14" s="3" t="s">
        <v>198</v>
      </c>
      <c r="C14" s="19">
        <v>853</v>
      </c>
      <c r="D14" s="19">
        <v>401</v>
      </c>
      <c r="E14" s="19">
        <v>4</v>
      </c>
      <c r="F14" s="19">
        <v>448</v>
      </c>
      <c r="G14" s="19">
        <v>0</v>
      </c>
      <c r="H14" s="19">
        <v>0</v>
      </c>
      <c r="I14" s="19">
        <v>389</v>
      </c>
      <c r="J14" s="19">
        <v>464</v>
      </c>
    </row>
    <row r="15" spans="2:10" ht="20.100000000000001" customHeight="1" thickBot="1" x14ac:dyDescent="0.25">
      <c r="B15" s="4" t="s">
        <v>199</v>
      </c>
      <c r="C15" s="20">
        <v>1406</v>
      </c>
      <c r="D15" s="20">
        <v>1205</v>
      </c>
      <c r="E15" s="20">
        <v>17</v>
      </c>
      <c r="F15" s="20">
        <v>184</v>
      </c>
      <c r="G15" s="20">
        <v>0</v>
      </c>
      <c r="H15" s="20">
        <v>22</v>
      </c>
      <c r="I15" s="20">
        <v>1243</v>
      </c>
      <c r="J15" s="20">
        <v>163</v>
      </c>
    </row>
    <row r="16" spans="2:10" ht="20.100000000000001" customHeight="1" thickBot="1" x14ac:dyDescent="0.25">
      <c r="B16" s="4" t="s">
        <v>200</v>
      </c>
      <c r="C16" s="20">
        <v>429</v>
      </c>
      <c r="D16" s="20">
        <v>364</v>
      </c>
      <c r="E16" s="20">
        <v>8</v>
      </c>
      <c r="F16" s="20">
        <v>57</v>
      </c>
      <c r="G16" s="20">
        <v>0</v>
      </c>
      <c r="H16" s="20">
        <v>0</v>
      </c>
      <c r="I16" s="20">
        <v>367</v>
      </c>
      <c r="J16" s="20">
        <v>62</v>
      </c>
    </row>
    <row r="17" spans="2:10" ht="20.100000000000001" customHeight="1" thickBot="1" x14ac:dyDescent="0.25">
      <c r="B17" s="4" t="s">
        <v>201</v>
      </c>
      <c r="C17" s="20">
        <v>1390</v>
      </c>
      <c r="D17" s="20">
        <v>1086</v>
      </c>
      <c r="E17" s="20">
        <v>0</v>
      </c>
      <c r="F17" s="20">
        <v>275</v>
      </c>
      <c r="G17" s="20">
        <v>29</v>
      </c>
      <c r="H17" s="20">
        <v>6</v>
      </c>
      <c r="I17" s="20">
        <v>1082</v>
      </c>
      <c r="J17" s="20">
        <v>308</v>
      </c>
    </row>
    <row r="18" spans="2:10" ht="20.100000000000001" customHeight="1" thickBot="1" x14ac:dyDescent="0.25">
      <c r="B18" s="4" t="s">
        <v>202</v>
      </c>
      <c r="C18" s="20">
        <v>686</v>
      </c>
      <c r="D18" s="20">
        <v>461</v>
      </c>
      <c r="E18" s="20">
        <v>0</v>
      </c>
      <c r="F18" s="20">
        <v>225</v>
      </c>
      <c r="G18" s="20">
        <v>0</v>
      </c>
      <c r="H18" s="20">
        <v>0</v>
      </c>
      <c r="I18" s="20">
        <v>469</v>
      </c>
      <c r="J18" s="20">
        <v>217</v>
      </c>
    </row>
    <row r="19" spans="2:10" ht="20.100000000000001" customHeight="1" thickBot="1" x14ac:dyDescent="0.25">
      <c r="B19" s="4" t="s">
        <v>203</v>
      </c>
      <c r="C19" s="20">
        <v>375</v>
      </c>
      <c r="D19" s="20">
        <v>335</v>
      </c>
      <c r="E19" s="20">
        <v>7</v>
      </c>
      <c r="F19" s="20">
        <v>31</v>
      </c>
      <c r="G19" s="20">
        <v>2</v>
      </c>
      <c r="H19" s="20">
        <v>12</v>
      </c>
      <c r="I19" s="20">
        <v>336</v>
      </c>
      <c r="J19" s="20">
        <v>39</v>
      </c>
    </row>
    <row r="20" spans="2:10" ht="20.100000000000001" customHeight="1" thickBot="1" x14ac:dyDescent="0.25">
      <c r="B20" s="4" t="s">
        <v>204</v>
      </c>
      <c r="C20" s="20">
        <v>1245</v>
      </c>
      <c r="D20" s="20">
        <v>794</v>
      </c>
      <c r="E20" s="20">
        <v>4</v>
      </c>
      <c r="F20" s="20">
        <v>446</v>
      </c>
      <c r="G20" s="20">
        <v>1</v>
      </c>
      <c r="H20" s="20">
        <v>7</v>
      </c>
      <c r="I20" s="20">
        <v>832</v>
      </c>
      <c r="J20" s="20">
        <v>413</v>
      </c>
    </row>
    <row r="21" spans="2:10" ht="20.100000000000001" customHeight="1" thickBot="1" x14ac:dyDescent="0.25">
      <c r="B21" s="4" t="s">
        <v>205</v>
      </c>
      <c r="C21" s="20">
        <v>1739</v>
      </c>
      <c r="D21" s="20">
        <v>1505</v>
      </c>
      <c r="E21" s="20">
        <v>17</v>
      </c>
      <c r="F21" s="20">
        <v>216</v>
      </c>
      <c r="G21" s="20">
        <v>1</v>
      </c>
      <c r="H21" s="20">
        <v>7</v>
      </c>
      <c r="I21" s="20">
        <v>1520</v>
      </c>
      <c r="J21" s="20">
        <v>219</v>
      </c>
    </row>
    <row r="22" spans="2:10" ht="20.100000000000001" customHeight="1" thickBot="1" x14ac:dyDescent="0.25">
      <c r="B22" s="4" t="s">
        <v>206</v>
      </c>
      <c r="C22" s="20">
        <v>168</v>
      </c>
      <c r="D22" s="20">
        <v>98</v>
      </c>
      <c r="E22" s="20">
        <v>3</v>
      </c>
      <c r="F22" s="20">
        <v>60</v>
      </c>
      <c r="G22" s="20">
        <v>7</v>
      </c>
      <c r="H22" s="20">
        <v>2</v>
      </c>
      <c r="I22" s="20">
        <v>100</v>
      </c>
      <c r="J22" s="20">
        <v>68</v>
      </c>
    </row>
    <row r="23" spans="2:10" ht="20.100000000000001" customHeight="1" thickBot="1" x14ac:dyDescent="0.25">
      <c r="B23" s="4" t="s">
        <v>207</v>
      </c>
      <c r="C23" s="20">
        <v>52</v>
      </c>
      <c r="D23" s="20">
        <v>25</v>
      </c>
      <c r="E23" s="20">
        <v>7</v>
      </c>
      <c r="F23" s="20">
        <v>16</v>
      </c>
      <c r="G23" s="20">
        <v>4</v>
      </c>
      <c r="H23" s="20">
        <v>1</v>
      </c>
      <c r="I23" s="20">
        <v>35</v>
      </c>
      <c r="J23" s="20">
        <v>17</v>
      </c>
    </row>
    <row r="24" spans="2:10" ht="20.100000000000001" customHeight="1" thickBot="1" x14ac:dyDescent="0.25">
      <c r="B24" s="4" t="s">
        <v>208</v>
      </c>
      <c r="C24" s="20">
        <v>647</v>
      </c>
      <c r="D24" s="20">
        <v>353</v>
      </c>
      <c r="E24" s="20">
        <v>2</v>
      </c>
      <c r="F24" s="20">
        <v>292</v>
      </c>
      <c r="G24" s="20">
        <v>0</v>
      </c>
      <c r="H24" s="20">
        <v>0</v>
      </c>
      <c r="I24" s="20">
        <v>357</v>
      </c>
      <c r="J24" s="20">
        <v>290</v>
      </c>
    </row>
    <row r="25" spans="2:10" ht="20.100000000000001" customHeight="1" thickBot="1" x14ac:dyDescent="0.25">
      <c r="B25" s="4" t="s">
        <v>209</v>
      </c>
      <c r="C25" s="20">
        <v>641</v>
      </c>
      <c r="D25" s="20">
        <v>502</v>
      </c>
      <c r="E25" s="20">
        <v>3</v>
      </c>
      <c r="F25" s="20">
        <v>118</v>
      </c>
      <c r="G25" s="20">
        <v>18</v>
      </c>
      <c r="H25" s="20">
        <v>23</v>
      </c>
      <c r="I25" s="20">
        <v>505</v>
      </c>
      <c r="J25" s="20">
        <v>136</v>
      </c>
    </row>
    <row r="26" spans="2:10" ht="20.100000000000001" customHeight="1" thickBot="1" x14ac:dyDescent="0.25">
      <c r="B26" s="4" t="s">
        <v>210</v>
      </c>
      <c r="C26" s="20">
        <v>897</v>
      </c>
      <c r="D26" s="20">
        <v>502</v>
      </c>
      <c r="E26" s="20">
        <v>21</v>
      </c>
      <c r="F26" s="20">
        <v>368</v>
      </c>
      <c r="G26" s="20">
        <v>6</v>
      </c>
      <c r="H26" s="20">
        <v>14</v>
      </c>
      <c r="I26" s="20">
        <v>524</v>
      </c>
      <c r="J26" s="20">
        <v>373</v>
      </c>
    </row>
    <row r="27" spans="2:10" ht="20.100000000000001" customHeight="1" thickBot="1" x14ac:dyDescent="0.25">
      <c r="B27" s="4" t="s">
        <v>211</v>
      </c>
      <c r="C27" s="20">
        <v>1020</v>
      </c>
      <c r="D27" s="20">
        <v>814</v>
      </c>
      <c r="E27" s="20">
        <v>2</v>
      </c>
      <c r="F27" s="20">
        <v>203</v>
      </c>
      <c r="G27" s="20">
        <v>1</v>
      </c>
      <c r="H27" s="20">
        <v>8</v>
      </c>
      <c r="I27" s="20">
        <v>829</v>
      </c>
      <c r="J27" s="20">
        <v>191</v>
      </c>
    </row>
    <row r="28" spans="2:10" ht="20.100000000000001" customHeight="1" thickBot="1" x14ac:dyDescent="0.25">
      <c r="B28" s="4" t="s">
        <v>212</v>
      </c>
      <c r="C28" s="20">
        <v>856</v>
      </c>
      <c r="D28" s="20">
        <v>660</v>
      </c>
      <c r="E28" s="20">
        <v>18</v>
      </c>
      <c r="F28" s="20">
        <v>159</v>
      </c>
      <c r="G28" s="20">
        <v>19</v>
      </c>
      <c r="H28" s="20">
        <v>0</v>
      </c>
      <c r="I28" s="20">
        <v>691</v>
      </c>
      <c r="J28" s="20">
        <v>165</v>
      </c>
    </row>
    <row r="29" spans="2:10" ht="20.100000000000001" customHeight="1" thickBot="1" x14ac:dyDescent="0.25">
      <c r="B29" s="5" t="s">
        <v>213</v>
      </c>
      <c r="C29" s="31">
        <v>364</v>
      </c>
      <c r="D29" s="31">
        <v>273</v>
      </c>
      <c r="E29" s="31">
        <v>12</v>
      </c>
      <c r="F29" s="31">
        <v>78</v>
      </c>
      <c r="G29" s="31">
        <v>1</v>
      </c>
      <c r="H29" s="31">
        <v>3</v>
      </c>
      <c r="I29" s="31">
        <v>281</v>
      </c>
      <c r="J29" s="31">
        <v>83</v>
      </c>
    </row>
    <row r="30" spans="2:10" ht="20.100000000000001" customHeight="1" thickBot="1" x14ac:dyDescent="0.25">
      <c r="B30" s="6" t="s">
        <v>214</v>
      </c>
      <c r="C30" s="33">
        <v>155</v>
      </c>
      <c r="D30" s="33">
        <v>124</v>
      </c>
      <c r="E30" s="33">
        <v>0</v>
      </c>
      <c r="F30" s="33">
        <v>31</v>
      </c>
      <c r="G30" s="33">
        <v>0</v>
      </c>
      <c r="H30" s="33">
        <v>0</v>
      </c>
      <c r="I30" s="33">
        <v>125</v>
      </c>
      <c r="J30" s="33">
        <v>30</v>
      </c>
    </row>
    <row r="31" spans="2:10" ht="20.100000000000001" customHeight="1" thickBot="1" x14ac:dyDescent="0.25">
      <c r="B31" s="4" t="s">
        <v>215</v>
      </c>
      <c r="C31" s="33">
        <v>296</v>
      </c>
      <c r="D31" s="33">
        <v>185</v>
      </c>
      <c r="E31" s="33">
        <v>4</v>
      </c>
      <c r="F31" s="33">
        <v>107</v>
      </c>
      <c r="G31" s="33">
        <v>0</v>
      </c>
      <c r="H31" s="33">
        <v>1</v>
      </c>
      <c r="I31" s="33">
        <v>178</v>
      </c>
      <c r="J31" s="33">
        <v>117</v>
      </c>
    </row>
    <row r="32" spans="2:10" ht="20.100000000000001" customHeight="1" thickBot="1" x14ac:dyDescent="0.25">
      <c r="B32" s="4" t="s">
        <v>216</v>
      </c>
      <c r="C32" s="32">
        <v>211</v>
      </c>
      <c r="D32" s="32">
        <v>162</v>
      </c>
      <c r="E32" s="32">
        <v>9</v>
      </c>
      <c r="F32" s="32">
        <v>40</v>
      </c>
      <c r="G32" s="32">
        <v>0</v>
      </c>
      <c r="H32" s="32">
        <v>2</v>
      </c>
      <c r="I32" s="32">
        <v>173</v>
      </c>
      <c r="J32" s="32">
        <v>38</v>
      </c>
    </row>
    <row r="33" spans="2:10" ht="20.100000000000001" customHeight="1" thickBot="1" x14ac:dyDescent="0.25">
      <c r="B33" s="4" t="s">
        <v>217</v>
      </c>
      <c r="C33" s="20">
        <v>121</v>
      </c>
      <c r="D33" s="20">
        <v>89</v>
      </c>
      <c r="E33" s="20">
        <v>0</v>
      </c>
      <c r="F33" s="20">
        <v>32</v>
      </c>
      <c r="G33" s="20">
        <v>0</v>
      </c>
      <c r="H33" s="20">
        <v>0</v>
      </c>
      <c r="I33" s="20">
        <v>101</v>
      </c>
      <c r="J33" s="20">
        <v>20</v>
      </c>
    </row>
    <row r="34" spans="2:10" ht="20.100000000000001" customHeight="1" thickBot="1" x14ac:dyDescent="0.25">
      <c r="B34" s="4" t="s">
        <v>218</v>
      </c>
      <c r="C34" s="20">
        <v>91</v>
      </c>
      <c r="D34" s="20">
        <v>66</v>
      </c>
      <c r="E34" s="20">
        <v>0</v>
      </c>
      <c r="F34" s="20">
        <v>25</v>
      </c>
      <c r="G34" s="20">
        <v>0</v>
      </c>
      <c r="H34" s="20">
        <v>0</v>
      </c>
      <c r="I34" s="20">
        <v>67</v>
      </c>
      <c r="J34" s="20">
        <v>24</v>
      </c>
    </row>
    <row r="35" spans="2:10" ht="20.100000000000001" customHeight="1" thickBot="1" x14ac:dyDescent="0.25">
      <c r="B35" s="4" t="s">
        <v>219</v>
      </c>
      <c r="C35" s="20">
        <v>63</v>
      </c>
      <c r="D35" s="20">
        <v>40</v>
      </c>
      <c r="E35" s="20">
        <v>0</v>
      </c>
      <c r="F35" s="20">
        <v>23</v>
      </c>
      <c r="G35" s="20">
        <v>0</v>
      </c>
      <c r="H35" s="20">
        <v>0</v>
      </c>
      <c r="I35" s="20">
        <v>42</v>
      </c>
      <c r="J35" s="20">
        <v>21</v>
      </c>
    </row>
    <row r="36" spans="2:10" ht="20.100000000000001" customHeight="1" thickBot="1" x14ac:dyDescent="0.25">
      <c r="B36" s="4" t="s">
        <v>220</v>
      </c>
      <c r="C36" s="20">
        <v>94</v>
      </c>
      <c r="D36" s="20">
        <v>37</v>
      </c>
      <c r="E36" s="20">
        <v>4</v>
      </c>
      <c r="F36" s="20">
        <v>50</v>
      </c>
      <c r="G36" s="20">
        <v>3</v>
      </c>
      <c r="H36" s="20">
        <v>0</v>
      </c>
      <c r="I36" s="20">
        <v>50</v>
      </c>
      <c r="J36" s="20">
        <v>44</v>
      </c>
    </row>
    <row r="37" spans="2:10" ht="20.100000000000001" customHeight="1" thickBot="1" x14ac:dyDescent="0.25">
      <c r="B37" s="4" t="s">
        <v>221</v>
      </c>
      <c r="C37" s="20">
        <v>433</v>
      </c>
      <c r="D37" s="20">
        <v>277</v>
      </c>
      <c r="E37" s="20">
        <v>2</v>
      </c>
      <c r="F37" s="20">
        <v>154</v>
      </c>
      <c r="G37" s="20">
        <v>0</v>
      </c>
      <c r="H37" s="20">
        <v>0</v>
      </c>
      <c r="I37" s="20">
        <v>236</v>
      </c>
      <c r="J37" s="20">
        <v>197</v>
      </c>
    </row>
    <row r="38" spans="2:10" ht="20.100000000000001" customHeight="1" thickBot="1" x14ac:dyDescent="0.25">
      <c r="B38" s="4" t="s">
        <v>222</v>
      </c>
      <c r="C38" s="20">
        <v>92</v>
      </c>
      <c r="D38" s="20">
        <v>83</v>
      </c>
      <c r="E38" s="20">
        <v>0</v>
      </c>
      <c r="F38" s="20">
        <v>9</v>
      </c>
      <c r="G38" s="20">
        <v>0</v>
      </c>
      <c r="H38" s="20">
        <v>1</v>
      </c>
      <c r="I38" s="20">
        <v>84</v>
      </c>
      <c r="J38" s="20">
        <v>8</v>
      </c>
    </row>
    <row r="39" spans="2:10" ht="20.100000000000001" customHeight="1" thickBot="1" x14ac:dyDescent="0.25">
      <c r="B39" s="4" t="s">
        <v>223</v>
      </c>
      <c r="C39" s="20">
        <v>350</v>
      </c>
      <c r="D39" s="20">
        <v>229</v>
      </c>
      <c r="E39" s="20">
        <v>0</v>
      </c>
      <c r="F39" s="20">
        <v>121</v>
      </c>
      <c r="G39" s="20">
        <v>0</v>
      </c>
      <c r="H39" s="20">
        <v>0</v>
      </c>
      <c r="I39" s="20">
        <v>229</v>
      </c>
      <c r="J39" s="20">
        <v>121</v>
      </c>
    </row>
    <row r="40" spans="2:10" ht="20.100000000000001" customHeight="1" thickBot="1" x14ac:dyDescent="0.25">
      <c r="B40" s="4" t="s">
        <v>224</v>
      </c>
      <c r="C40" s="20">
        <v>378</v>
      </c>
      <c r="D40" s="20">
        <v>254</v>
      </c>
      <c r="E40" s="20">
        <v>28</v>
      </c>
      <c r="F40" s="20">
        <v>83</v>
      </c>
      <c r="G40" s="20">
        <v>13</v>
      </c>
      <c r="H40" s="20">
        <v>0</v>
      </c>
      <c r="I40" s="20">
        <v>282</v>
      </c>
      <c r="J40" s="20">
        <v>96</v>
      </c>
    </row>
    <row r="41" spans="2:10" ht="20.100000000000001" customHeight="1" thickBot="1" x14ac:dyDescent="0.25">
      <c r="B41" s="4" t="s">
        <v>225</v>
      </c>
      <c r="C41" s="20">
        <v>156</v>
      </c>
      <c r="D41" s="20">
        <v>89</v>
      </c>
      <c r="E41" s="20">
        <v>0</v>
      </c>
      <c r="F41" s="20">
        <v>67</v>
      </c>
      <c r="G41" s="20">
        <v>0</v>
      </c>
      <c r="H41" s="20">
        <v>0</v>
      </c>
      <c r="I41" s="20">
        <v>88</v>
      </c>
      <c r="J41" s="20">
        <v>68</v>
      </c>
    </row>
    <row r="42" spans="2:10" ht="20.100000000000001" customHeight="1" thickBot="1" x14ac:dyDescent="0.25">
      <c r="B42" s="4" t="s">
        <v>226</v>
      </c>
      <c r="C42" s="20">
        <v>206</v>
      </c>
      <c r="D42" s="20">
        <v>121</v>
      </c>
      <c r="E42" s="20">
        <v>1</v>
      </c>
      <c r="F42" s="20">
        <v>84</v>
      </c>
      <c r="G42" s="20">
        <v>0</v>
      </c>
      <c r="H42" s="20">
        <v>0</v>
      </c>
      <c r="I42" s="20">
        <v>127</v>
      </c>
      <c r="J42" s="20">
        <v>79</v>
      </c>
    </row>
    <row r="43" spans="2:10" ht="20.100000000000001" customHeight="1" thickBot="1" x14ac:dyDescent="0.25">
      <c r="B43" s="4" t="s">
        <v>227</v>
      </c>
      <c r="C43" s="20">
        <v>484</v>
      </c>
      <c r="D43" s="20">
        <v>342</v>
      </c>
      <c r="E43" s="20">
        <v>2</v>
      </c>
      <c r="F43" s="20">
        <v>140</v>
      </c>
      <c r="G43" s="20">
        <v>0</v>
      </c>
      <c r="H43" s="20">
        <v>4</v>
      </c>
      <c r="I43" s="20">
        <v>332</v>
      </c>
      <c r="J43" s="20">
        <v>152</v>
      </c>
    </row>
    <row r="44" spans="2:10" ht="20.100000000000001" customHeight="1" thickBot="1" x14ac:dyDescent="0.25">
      <c r="B44" s="4" t="s">
        <v>228</v>
      </c>
      <c r="C44" s="20">
        <v>3477</v>
      </c>
      <c r="D44" s="20">
        <v>2045</v>
      </c>
      <c r="E44" s="20">
        <v>34</v>
      </c>
      <c r="F44" s="20">
        <v>1359</v>
      </c>
      <c r="G44" s="20">
        <v>39</v>
      </c>
      <c r="H44" s="20">
        <v>17</v>
      </c>
      <c r="I44" s="20">
        <v>1934</v>
      </c>
      <c r="J44" s="20">
        <v>1543</v>
      </c>
    </row>
    <row r="45" spans="2:10" ht="20.100000000000001" customHeight="1" thickBot="1" x14ac:dyDescent="0.25">
      <c r="B45" s="4" t="s">
        <v>229</v>
      </c>
      <c r="C45" s="20">
        <v>482</v>
      </c>
      <c r="D45" s="20">
        <v>259</v>
      </c>
      <c r="E45" s="20">
        <v>1</v>
      </c>
      <c r="F45" s="20">
        <v>222</v>
      </c>
      <c r="G45" s="20">
        <v>0</v>
      </c>
      <c r="H45" s="20">
        <v>1</v>
      </c>
      <c r="I45" s="20">
        <v>273</v>
      </c>
      <c r="J45" s="20">
        <v>209</v>
      </c>
    </row>
    <row r="46" spans="2:10" ht="20.100000000000001" customHeight="1" thickBot="1" x14ac:dyDescent="0.25">
      <c r="B46" s="4" t="s">
        <v>230</v>
      </c>
      <c r="C46" s="20">
        <v>351</v>
      </c>
      <c r="D46" s="20">
        <v>189</v>
      </c>
      <c r="E46" s="20">
        <v>3</v>
      </c>
      <c r="F46" s="20">
        <v>159</v>
      </c>
      <c r="G46" s="20">
        <v>0</v>
      </c>
      <c r="H46" s="20">
        <v>8</v>
      </c>
      <c r="I46" s="20">
        <v>177</v>
      </c>
      <c r="J46" s="20">
        <v>174</v>
      </c>
    </row>
    <row r="47" spans="2:10" ht="20.100000000000001" customHeight="1" thickBot="1" x14ac:dyDescent="0.25">
      <c r="B47" s="4" t="s">
        <v>231</v>
      </c>
      <c r="C47" s="20">
        <v>802</v>
      </c>
      <c r="D47" s="20">
        <v>482</v>
      </c>
      <c r="E47" s="20">
        <v>11</v>
      </c>
      <c r="F47" s="20">
        <v>306</v>
      </c>
      <c r="G47" s="20">
        <v>3</v>
      </c>
      <c r="H47" s="20">
        <v>0</v>
      </c>
      <c r="I47" s="20">
        <v>457</v>
      </c>
      <c r="J47" s="20">
        <v>345</v>
      </c>
    </row>
    <row r="48" spans="2:10" ht="20.100000000000001" customHeight="1" thickBot="1" x14ac:dyDescent="0.25">
      <c r="B48" s="4" t="s">
        <v>232</v>
      </c>
      <c r="C48" s="20">
        <v>2271</v>
      </c>
      <c r="D48" s="20">
        <v>1358</v>
      </c>
      <c r="E48" s="20">
        <v>20</v>
      </c>
      <c r="F48" s="20">
        <v>885</v>
      </c>
      <c r="G48" s="20">
        <v>8</v>
      </c>
      <c r="H48" s="20">
        <v>13</v>
      </c>
      <c r="I48" s="20">
        <v>1413</v>
      </c>
      <c r="J48" s="20">
        <v>858</v>
      </c>
    </row>
    <row r="49" spans="2:10" ht="20.100000000000001" customHeight="1" thickBot="1" x14ac:dyDescent="0.25">
      <c r="B49" s="4" t="s">
        <v>233</v>
      </c>
      <c r="C49" s="20">
        <v>425</v>
      </c>
      <c r="D49" s="20">
        <v>253</v>
      </c>
      <c r="E49" s="20">
        <v>0</v>
      </c>
      <c r="F49" s="20">
        <v>172</v>
      </c>
      <c r="G49" s="20">
        <v>0</v>
      </c>
      <c r="H49" s="20">
        <v>3</v>
      </c>
      <c r="I49" s="20">
        <v>248</v>
      </c>
      <c r="J49" s="20">
        <v>177</v>
      </c>
    </row>
    <row r="50" spans="2:10" ht="20.100000000000001" customHeight="1" thickBot="1" x14ac:dyDescent="0.25">
      <c r="B50" s="4" t="s">
        <v>234</v>
      </c>
      <c r="C50" s="20">
        <v>2502</v>
      </c>
      <c r="D50" s="20">
        <v>1544</v>
      </c>
      <c r="E50" s="20">
        <v>24</v>
      </c>
      <c r="F50" s="20">
        <v>930</v>
      </c>
      <c r="G50" s="20">
        <v>4</v>
      </c>
      <c r="H50" s="20">
        <v>32</v>
      </c>
      <c r="I50" s="20">
        <v>1584</v>
      </c>
      <c r="J50" s="20">
        <v>918</v>
      </c>
    </row>
    <row r="51" spans="2:10" ht="20.100000000000001" customHeight="1" thickBot="1" x14ac:dyDescent="0.25">
      <c r="B51" s="4" t="s">
        <v>235</v>
      </c>
      <c r="C51" s="20">
        <v>595</v>
      </c>
      <c r="D51" s="20">
        <v>521</v>
      </c>
      <c r="E51" s="20">
        <v>4</v>
      </c>
      <c r="F51" s="20">
        <v>70</v>
      </c>
      <c r="G51" s="20">
        <v>0</v>
      </c>
      <c r="H51" s="20">
        <v>16</v>
      </c>
      <c r="I51" s="20">
        <v>530</v>
      </c>
      <c r="J51" s="20">
        <v>65</v>
      </c>
    </row>
    <row r="52" spans="2:10" ht="20.100000000000001" customHeight="1" thickBot="1" x14ac:dyDescent="0.25">
      <c r="B52" s="4" t="s">
        <v>236</v>
      </c>
      <c r="C52" s="20">
        <v>230</v>
      </c>
      <c r="D52" s="20">
        <v>190</v>
      </c>
      <c r="E52" s="20">
        <v>3</v>
      </c>
      <c r="F52" s="20">
        <v>36</v>
      </c>
      <c r="G52" s="20">
        <v>1</v>
      </c>
      <c r="H52" s="20">
        <v>7</v>
      </c>
      <c r="I52" s="20">
        <v>196</v>
      </c>
      <c r="J52" s="20">
        <v>34</v>
      </c>
    </row>
    <row r="53" spans="2:10" ht="20.100000000000001" customHeight="1" thickBot="1" x14ac:dyDescent="0.25">
      <c r="B53" s="4" t="s">
        <v>237</v>
      </c>
      <c r="C53" s="20">
        <v>863</v>
      </c>
      <c r="D53" s="20">
        <v>726</v>
      </c>
      <c r="E53" s="20">
        <v>3</v>
      </c>
      <c r="F53" s="20">
        <v>133</v>
      </c>
      <c r="G53" s="20">
        <v>1</v>
      </c>
      <c r="H53" s="20">
        <v>41</v>
      </c>
      <c r="I53" s="20">
        <v>744</v>
      </c>
      <c r="J53" s="20">
        <v>119</v>
      </c>
    </row>
    <row r="54" spans="2:10" ht="20.100000000000001" customHeight="1" thickBot="1" x14ac:dyDescent="0.25">
      <c r="B54" s="4" t="s">
        <v>238</v>
      </c>
      <c r="C54" s="20">
        <v>196</v>
      </c>
      <c r="D54" s="20">
        <v>151</v>
      </c>
      <c r="E54" s="20">
        <v>2</v>
      </c>
      <c r="F54" s="20">
        <v>42</v>
      </c>
      <c r="G54" s="20">
        <v>1</v>
      </c>
      <c r="H54" s="20">
        <v>0</v>
      </c>
      <c r="I54" s="20">
        <v>159</v>
      </c>
      <c r="J54" s="20">
        <v>37</v>
      </c>
    </row>
    <row r="55" spans="2:10" ht="20.100000000000001" customHeight="1" thickBot="1" x14ac:dyDescent="0.25">
      <c r="B55" s="4" t="s">
        <v>239</v>
      </c>
      <c r="C55" s="20">
        <v>172</v>
      </c>
      <c r="D55" s="20">
        <v>123</v>
      </c>
      <c r="E55" s="20">
        <v>0</v>
      </c>
      <c r="F55" s="20">
        <v>49</v>
      </c>
      <c r="G55" s="20">
        <v>0</v>
      </c>
      <c r="H55" s="20">
        <v>0</v>
      </c>
      <c r="I55" s="20">
        <v>131</v>
      </c>
      <c r="J55" s="20">
        <v>41</v>
      </c>
    </row>
    <row r="56" spans="2:10" ht="20.100000000000001" customHeight="1" thickBot="1" x14ac:dyDescent="0.25">
      <c r="B56" s="4" t="s">
        <v>240</v>
      </c>
      <c r="C56" s="20">
        <v>553</v>
      </c>
      <c r="D56" s="20">
        <v>434</v>
      </c>
      <c r="E56" s="20">
        <v>1</v>
      </c>
      <c r="F56" s="20">
        <v>117</v>
      </c>
      <c r="G56" s="20">
        <v>1</v>
      </c>
      <c r="H56" s="20">
        <v>1</v>
      </c>
      <c r="I56" s="20">
        <v>458</v>
      </c>
      <c r="J56" s="20">
        <v>95</v>
      </c>
    </row>
    <row r="57" spans="2:10" ht="20.100000000000001" customHeight="1" thickBot="1" x14ac:dyDescent="0.25">
      <c r="B57" s="4" t="s">
        <v>241</v>
      </c>
      <c r="C57" s="20">
        <v>5482</v>
      </c>
      <c r="D57" s="20">
        <v>3137</v>
      </c>
      <c r="E57" s="20">
        <v>38</v>
      </c>
      <c r="F57" s="20">
        <v>2254</v>
      </c>
      <c r="G57" s="20">
        <v>53</v>
      </c>
      <c r="H57" s="20">
        <v>10</v>
      </c>
      <c r="I57" s="20">
        <v>3178</v>
      </c>
      <c r="J57" s="20">
        <v>2304</v>
      </c>
    </row>
    <row r="58" spans="2:10" ht="20.100000000000001" customHeight="1" thickBot="1" x14ac:dyDescent="0.25">
      <c r="B58" s="4" t="s">
        <v>242</v>
      </c>
      <c r="C58" s="20">
        <v>1516</v>
      </c>
      <c r="D58" s="20">
        <v>974</v>
      </c>
      <c r="E58" s="20">
        <v>5</v>
      </c>
      <c r="F58" s="20">
        <v>535</v>
      </c>
      <c r="G58" s="20">
        <v>2</v>
      </c>
      <c r="H58" s="20">
        <v>9</v>
      </c>
      <c r="I58" s="20">
        <v>922</v>
      </c>
      <c r="J58" s="20">
        <v>594</v>
      </c>
    </row>
    <row r="59" spans="2:10" ht="20.100000000000001" customHeight="1" thickBot="1" x14ac:dyDescent="0.25">
      <c r="B59" s="4" t="s">
        <v>243</v>
      </c>
      <c r="C59" s="20">
        <v>355</v>
      </c>
      <c r="D59" s="20">
        <v>162</v>
      </c>
      <c r="E59" s="20">
        <v>15</v>
      </c>
      <c r="F59" s="20">
        <v>163</v>
      </c>
      <c r="G59" s="20">
        <v>15</v>
      </c>
      <c r="H59" s="20">
        <v>3</v>
      </c>
      <c r="I59" s="20">
        <v>192</v>
      </c>
      <c r="J59" s="20">
        <v>163</v>
      </c>
    </row>
    <row r="60" spans="2:10" ht="20.100000000000001" customHeight="1" thickBot="1" x14ac:dyDescent="0.25">
      <c r="B60" s="4" t="s">
        <v>244</v>
      </c>
      <c r="C60" s="20">
        <v>118</v>
      </c>
      <c r="D60" s="20">
        <v>57</v>
      </c>
      <c r="E60" s="20">
        <v>0</v>
      </c>
      <c r="F60" s="20">
        <v>61</v>
      </c>
      <c r="G60" s="20">
        <v>0</v>
      </c>
      <c r="H60" s="20">
        <v>0</v>
      </c>
      <c r="I60" s="20">
        <v>46</v>
      </c>
      <c r="J60" s="20">
        <v>72</v>
      </c>
    </row>
    <row r="61" spans="2:10" ht="20.100000000000001" customHeight="1" thickBot="1" x14ac:dyDescent="0.25">
      <c r="B61" s="4" t="s">
        <v>270</v>
      </c>
      <c r="C61" s="20">
        <v>251</v>
      </c>
      <c r="D61" s="20">
        <v>153</v>
      </c>
      <c r="E61" s="20">
        <v>3</v>
      </c>
      <c r="F61" s="20">
        <v>94</v>
      </c>
      <c r="G61" s="20">
        <v>1</v>
      </c>
      <c r="H61" s="20">
        <v>0</v>
      </c>
      <c r="I61" s="20">
        <v>151</v>
      </c>
      <c r="J61" s="20">
        <v>100</v>
      </c>
    </row>
    <row r="62" spans="2:10" ht="20.100000000000001" customHeight="1" thickBot="1" x14ac:dyDescent="0.25">
      <c r="B62" s="4" t="s">
        <v>246</v>
      </c>
      <c r="C62" s="20">
        <v>421</v>
      </c>
      <c r="D62" s="20">
        <v>277</v>
      </c>
      <c r="E62" s="20">
        <v>4</v>
      </c>
      <c r="F62" s="20">
        <v>133</v>
      </c>
      <c r="G62" s="20">
        <v>7</v>
      </c>
      <c r="H62" s="20">
        <v>4</v>
      </c>
      <c r="I62" s="20">
        <v>279</v>
      </c>
      <c r="J62" s="20">
        <v>142</v>
      </c>
    </row>
    <row r="63" spans="2:10" ht="20.100000000000001" customHeight="1" thickBot="1" x14ac:dyDescent="0.25">
      <c r="B63" s="4" t="s">
        <v>247</v>
      </c>
      <c r="C63" s="20">
        <v>310</v>
      </c>
      <c r="D63" s="20">
        <v>182</v>
      </c>
      <c r="E63" s="20">
        <v>3</v>
      </c>
      <c r="F63" s="20">
        <v>124</v>
      </c>
      <c r="G63" s="20">
        <v>1</v>
      </c>
      <c r="H63" s="20">
        <v>20</v>
      </c>
      <c r="I63" s="20">
        <v>193</v>
      </c>
      <c r="J63" s="20">
        <v>117</v>
      </c>
    </row>
    <row r="64" spans="2:10" ht="20.100000000000001" customHeight="1" thickBot="1" x14ac:dyDescent="0.25">
      <c r="B64" s="7" t="s">
        <v>22</v>
      </c>
      <c r="C64" s="9">
        <f>SUM(C14:C63)</f>
        <v>37270</v>
      </c>
      <c r="D64" s="9">
        <f t="shared" ref="D64:J64" si="0">SUM(D14:D63)</f>
        <v>24693</v>
      </c>
      <c r="E64" s="9">
        <f t="shared" si="0"/>
        <v>349</v>
      </c>
      <c r="F64" s="9">
        <f t="shared" si="0"/>
        <v>11986</v>
      </c>
      <c r="G64" s="9">
        <f t="shared" si="0"/>
        <v>242</v>
      </c>
      <c r="H64" s="9">
        <f>SUM(H14:H63)</f>
        <v>298</v>
      </c>
      <c r="I64" s="9">
        <f t="shared" si="0"/>
        <v>24939</v>
      </c>
      <c r="J64" s="9">
        <f t="shared" si="0"/>
        <v>12330</v>
      </c>
    </row>
    <row r="66" spans="2:6" x14ac:dyDescent="0.2">
      <c r="C66" s="58"/>
    </row>
    <row r="67" spans="2:6" ht="14.25" customHeight="1" x14ac:dyDescent="0.2">
      <c r="B67" s="106" t="s">
        <v>292</v>
      </c>
      <c r="C67" s="106"/>
      <c r="D67" s="106"/>
      <c r="E67" s="106"/>
      <c r="F67" s="106"/>
    </row>
  </sheetData>
  <mergeCells count="2">
    <mergeCell ref="C12:J12"/>
    <mergeCell ref="B67:F6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24.5" customWidth="1"/>
    <col min="19" max="19" width="12.875" customWidth="1"/>
  </cols>
  <sheetData>
    <row r="9" spans="2:3" ht="41.25" customHeight="1" thickBot="1" x14ac:dyDescent="0.25">
      <c r="B9" s="104" t="s">
        <v>264</v>
      </c>
      <c r="C9" s="105"/>
    </row>
    <row r="10" spans="2:3" ht="20.100000000000001" customHeight="1" thickBot="1" x14ac:dyDescent="0.25">
      <c r="B10" s="3" t="s">
        <v>198</v>
      </c>
      <c r="C10" s="19">
        <v>513</v>
      </c>
    </row>
    <row r="11" spans="2:3" ht="20.100000000000001" customHeight="1" thickBot="1" x14ac:dyDescent="0.25">
      <c r="B11" s="4" t="s">
        <v>199</v>
      </c>
      <c r="C11" s="20">
        <v>707</v>
      </c>
    </row>
    <row r="12" spans="2:3" ht="20.100000000000001" customHeight="1" thickBot="1" x14ac:dyDescent="0.25">
      <c r="B12" s="4" t="s">
        <v>200</v>
      </c>
      <c r="C12" s="20">
        <v>492</v>
      </c>
    </row>
    <row r="13" spans="2:3" ht="20.100000000000001" customHeight="1" thickBot="1" x14ac:dyDescent="0.25">
      <c r="B13" s="4" t="s">
        <v>201</v>
      </c>
      <c r="C13" s="20">
        <v>545</v>
      </c>
    </row>
    <row r="14" spans="2:3" ht="20.100000000000001" customHeight="1" thickBot="1" x14ac:dyDescent="0.25">
      <c r="B14" s="4" t="s">
        <v>202</v>
      </c>
      <c r="C14" s="20">
        <v>413</v>
      </c>
    </row>
    <row r="15" spans="2:3" ht="20.100000000000001" customHeight="1" thickBot="1" x14ac:dyDescent="0.25">
      <c r="B15" s="4" t="s">
        <v>203</v>
      </c>
      <c r="C15" s="20">
        <v>260</v>
      </c>
    </row>
    <row r="16" spans="2:3" ht="20.100000000000001" customHeight="1" thickBot="1" x14ac:dyDescent="0.25">
      <c r="B16" s="4" t="s">
        <v>204</v>
      </c>
      <c r="C16" s="20">
        <v>406</v>
      </c>
    </row>
    <row r="17" spans="2:3" ht="20.100000000000001" customHeight="1" thickBot="1" x14ac:dyDescent="0.25">
      <c r="B17" s="4" t="s">
        <v>205</v>
      </c>
      <c r="C17" s="20">
        <v>445</v>
      </c>
    </row>
    <row r="18" spans="2:3" ht="20.100000000000001" customHeight="1" thickBot="1" x14ac:dyDescent="0.25">
      <c r="B18" s="4" t="s">
        <v>206</v>
      </c>
      <c r="C18" s="20">
        <v>114</v>
      </c>
    </row>
    <row r="19" spans="2:3" ht="20.100000000000001" customHeight="1" thickBot="1" x14ac:dyDescent="0.25">
      <c r="B19" s="4" t="s">
        <v>207</v>
      </c>
      <c r="C19" s="20">
        <v>24</v>
      </c>
    </row>
    <row r="20" spans="2:3" ht="20.100000000000001" customHeight="1" thickBot="1" x14ac:dyDescent="0.25">
      <c r="B20" s="4" t="s">
        <v>208</v>
      </c>
      <c r="C20" s="20">
        <v>319</v>
      </c>
    </row>
    <row r="21" spans="2:3" ht="20.100000000000001" customHeight="1" thickBot="1" x14ac:dyDescent="0.25">
      <c r="B21" s="4" t="s">
        <v>209</v>
      </c>
      <c r="C21" s="20">
        <v>399</v>
      </c>
    </row>
    <row r="22" spans="2:3" ht="20.100000000000001" customHeight="1" thickBot="1" x14ac:dyDescent="0.25">
      <c r="B22" s="4" t="s">
        <v>210</v>
      </c>
      <c r="C22" s="20">
        <v>798</v>
      </c>
    </row>
    <row r="23" spans="2:3" ht="20.100000000000001" customHeight="1" thickBot="1" x14ac:dyDescent="0.25">
      <c r="B23" s="4" t="s">
        <v>211</v>
      </c>
      <c r="C23" s="20">
        <v>1117</v>
      </c>
    </row>
    <row r="24" spans="2:3" ht="20.100000000000001" customHeight="1" thickBot="1" x14ac:dyDescent="0.25">
      <c r="B24" s="4" t="s">
        <v>212</v>
      </c>
      <c r="C24" s="20">
        <v>815</v>
      </c>
    </row>
    <row r="25" spans="2:3" ht="20.100000000000001" customHeight="1" thickBot="1" x14ac:dyDescent="0.25">
      <c r="B25" s="5" t="s">
        <v>213</v>
      </c>
      <c r="C25" s="31">
        <v>209</v>
      </c>
    </row>
    <row r="26" spans="2:3" ht="20.100000000000001" customHeight="1" thickBot="1" x14ac:dyDescent="0.25">
      <c r="B26" s="6" t="s">
        <v>214</v>
      </c>
      <c r="C26" s="33">
        <v>19</v>
      </c>
    </row>
    <row r="27" spans="2:3" ht="20.100000000000001" customHeight="1" thickBot="1" x14ac:dyDescent="0.25">
      <c r="B27" s="4" t="s">
        <v>215</v>
      </c>
      <c r="C27" s="33">
        <v>120</v>
      </c>
    </row>
    <row r="28" spans="2:3" ht="20.100000000000001" customHeight="1" thickBot="1" x14ac:dyDescent="0.25">
      <c r="B28" s="4" t="s">
        <v>216</v>
      </c>
      <c r="C28" s="32">
        <v>130</v>
      </c>
    </row>
    <row r="29" spans="2:3" ht="20.100000000000001" customHeight="1" thickBot="1" x14ac:dyDescent="0.25">
      <c r="B29" s="4" t="s">
        <v>217</v>
      </c>
      <c r="C29" s="20">
        <v>38</v>
      </c>
    </row>
    <row r="30" spans="2:3" ht="20.100000000000001" customHeight="1" thickBot="1" x14ac:dyDescent="0.25">
      <c r="B30" s="4" t="s">
        <v>218</v>
      </c>
      <c r="C30" s="20">
        <v>18</v>
      </c>
    </row>
    <row r="31" spans="2:3" ht="20.100000000000001" customHeight="1" thickBot="1" x14ac:dyDescent="0.25">
      <c r="B31" s="4" t="s">
        <v>219</v>
      </c>
      <c r="C31" s="20">
        <v>37</v>
      </c>
    </row>
    <row r="32" spans="2:3" ht="20.100000000000001" customHeight="1" thickBot="1" x14ac:dyDescent="0.25">
      <c r="B32" s="4" t="s">
        <v>220</v>
      </c>
      <c r="C32" s="20">
        <v>33</v>
      </c>
    </row>
    <row r="33" spans="2:3" ht="20.100000000000001" customHeight="1" thickBot="1" x14ac:dyDescent="0.25">
      <c r="B33" s="4" t="s">
        <v>221</v>
      </c>
      <c r="C33" s="20">
        <v>29</v>
      </c>
    </row>
    <row r="34" spans="2:3" ht="20.100000000000001" customHeight="1" thickBot="1" x14ac:dyDescent="0.25">
      <c r="B34" s="4" t="s">
        <v>222</v>
      </c>
      <c r="C34" s="20">
        <v>8</v>
      </c>
    </row>
    <row r="35" spans="2:3" ht="20.100000000000001" customHeight="1" thickBot="1" x14ac:dyDescent="0.25">
      <c r="B35" s="4" t="s">
        <v>223</v>
      </c>
      <c r="C35" s="20">
        <v>49</v>
      </c>
    </row>
    <row r="36" spans="2:3" ht="20.100000000000001" customHeight="1" thickBot="1" x14ac:dyDescent="0.25">
      <c r="B36" s="4" t="s">
        <v>224</v>
      </c>
      <c r="C36" s="20">
        <v>260</v>
      </c>
    </row>
    <row r="37" spans="2:3" ht="20.100000000000001" customHeight="1" thickBot="1" x14ac:dyDescent="0.25">
      <c r="B37" s="4" t="s">
        <v>225</v>
      </c>
      <c r="C37" s="20">
        <v>33</v>
      </c>
    </row>
    <row r="38" spans="2:3" ht="20.100000000000001" customHeight="1" thickBot="1" x14ac:dyDescent="0.25">
      <c r="B38" s="4" t="s">
        <v>226</v>
      </c>
      <c r="C38" s="20">
        <v>88</v>
      </c>
    </row>
    <row r="39" spans="2:3" ht="20.100000000000001" customHeight="1" thickBot="1" x14ac:dyDescent="0.25">
      <c r="B39" s="4" t="s">
        <v>227</v>
      </c>
      <c r="C39" s="20">
        <v>332</v>
      </c>
    </row>
    <row r="40" spans="2:3" ht="20.100000000000001" customHeight="1" thickBot="1" x14ac:dyDescent="0.25">
      <c r="B40" s="4" t="s">
        <v>228</v>
      </c>
      <c r="C40" s="20">
        <v>597</v>
      </c>
    </row>
    <row r="41" spans="2:3" ht="20.100000000000001" customHeight="1" thickBot="1" x14ac:dyDescent="0.25">
      <c r="B41" s="4" t="s">
        <v>229</v>
      </c>
      <c r="C41" s="20">
        <v>112</v>
      </c>
    </row>
    <row r="42" spans="2:3" ht="20.100000000000001" customHeight="1" thickBot="1" x14ac:dyDescent="0.25">
      <c r="B42" s="4" t="s">
        <v>230</v>
      </c>
      <c r="C42" s="20">
        <v>292</v>
      </c>
    </row>
    <row r="43" spans="2:3" ht="20.100000000000001" customHeight="1" thickBot="1" x14ac:dyDescent="0.25">
      <c r="B43" s="4" t="s">
        <v>231</v>
      </c>
      <c r="C43" s="20">
        <v>340</v>
      </c>
    </row>
    <row r="44" spans="2:3" ht="20.100000000000001" customHeight="1" thickBot="1" x14ac:dyDescent="0.25">
      <c r="B44" s="4" t="s">
        <v>232</v>
      </c>
      <c r="C44" s="20">
        <v>1149</v>
      </c>
    </row>
    <row r="45" spans="2:3" ht="20.100000000000001" customHeight="1" thickBot="1" x14ac:dyDescent="0.25">
      <c r="B45" s="4" t="s">
        <v>233</v>
      </c>
      <c r="C45" s="20">
        <v>413</v>
      </c>
    </row>
    <row r="46" spans="2:3" ht="20.100000000000001" customHeight="1" thickBot="1" x14ac:dyDescent="0.25">
      <c r="B46" s="4" t="s">
        <v>234</v>
      </c>
      <c r="C46" s="20">
        <v>1004</v>
      </c>
    </row>
    <row r="47" spans="2:3" ht="20.100000000000001" customHeight="1" thickBot="1" x14ac:dyDescent="0.25">
      <c r="B47" s="4" t="s">
        <v>235</v>
      </c>
      <c r="C47" s="20">
        <v>272</v>
      </c>
    </row>
    <row r="48" spans="2:3" ht="20.100000000000001" customHeight="1" thickBot="1" x14ac:dyDescent="0.25">
      <c r="B48" s="4" t="s">
        <v>236</v>
      </c>
      <c r="C48" s="20">
        <v>115</v>
      </c>
    </row>
    <row r="49" spans="2:3" ht="20.100000000000001" customHeight="1" thickBot="1" x14ac:dyDescent="0.25">
      <c r="B49" s="4" t="s">
        <v>237</v>
      </c>
      <c r="C49" s="20">
        <v>246</v>
      </c>
    </row>
    <row r="50" spans="2:3" ht="20.100000000000001" customHeight="1" thickBot="1" x14ac:dyDescent="0.25">
      <c r="B50" s="4" t="s">
        <v>238</v>
      </c>
      <c r="C50" s="20">
        <v>15</v>
      </c>
    </row>
    <row r="51" spans="2:3" ht="20.100000000000001" customHeight="1" thickBot="1" x14ac:dyDescent="0.25">
      <c r="B51" s="4" t="s">
        <v>239</v>
      </c>
      <c r="C51" s="20">
        <v>69</v>
      </c>
    </row>
    <row r="52" spans="2:3" ht="20.100000000000001" customHeight="1" thickBot="1" x14ac:dyDescent="0.25">
      <c r="B52" s="4" t="s">
        <v>240</v>
      </c>
      <c r="C52" s="20">
        <v>299</v>
      </c>
    </row>
    <row r="53" spans="2:3" ht="20.100000000000001" customHeight="1" thickBot="1" x14ac:dyDescent="0.25">
      <c r="B53" s="4" t="s">
        <v>241</v>
      </c>
      <c r="C53" s="20">
        <v>592</v>
      </c>
    </row>
    <row r="54" spans="2:3" ht="20.100000000000001" customHeight="1" thickBot="1" x14ac:dyDescent="0.25">
      <c r="B54" s="4" t="s">
        <v>242</v>
      </c>
      <c r="C54" s="20">
        <v>1166</v>
      </c>
    </row>
    <row r="55" spans="2:3" ht="20.100000000000001" customHeight="1" thickBot="1" x14ac:dyDescent="0.25">
      <c r="B55" s="4" t="s">
        <v>243</v>
      </c>
      <c r="C55" s="20">
        <v>232</v>
      </c>
    </row>
    <row r="56" spans="2:3" ht="20.100000000000001" customHeight="1" thickBot="1" x14ac:dyDescent="0.25">
      <c r="B56" s="4" t="s">
        <v>244</v>
      </c>
      <c r="C56" s="20">
        <v>143</v>
      </c>
    </row>
    <row r="57" spans="2:3" ht="20.100000000000001" customHeight="1" thickBot="1" x14ac:dyDescent="0.25">
      <c r="B57" s="4" t="s">
        <v>270</v>
      </c>
      <c r="C57" s="20">
        <v>263</v>
      </c>
    </row>
    <row r="58" spans="2:3" ht="20.100000000000001" customHeight="1" thickBot="1" x14ac:dyDescent="0.25">
      <c r="B58" s="4" t="s">
        <v>246</v>
      </c>
      <c r="C58" s="20">
        <v>510</v>
      </c>
    </row>
    <row r="59" spans="2:3" ht="20.100000000000001" customHeight="1" thickBot="1" x14ac:dyDescent="0.25">
      <c r="B59" s="4" t="s">
        <v>247</v>
      </c>
      <c r="C59" s="20">
        <v>122</v>
      </c>
    </row>
    <row r="60" spans="2:3" ht="20.100000000000001" customHeight="1" thickBot="1" x14ac:dyDescent="0.25">
      <c r="B60" s="7" t="s">
        <v>22</v>
      </c>
      <c r="C60" s="9">
        <f>SUM(C10:C59)</f>
        <v>16721</v>
      </c>
    </row>
    <row r="61" spans="2:3" x14ac:dyDescent="0.2">
      <c r="C61" s="58"/>
    </row>
  </sheetData>
  <mergeCells count="1">
    <mergeCell ref="B9: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25"/>
      <c r="C9" s="104" t="s">
        <v>265</v>
      </c>
      <c r="D9" s="105"/>
      <c r="E9" s="105"/>
      <c r="F9" s="105"/>
      <c r="G9" s="105"/>
      <c r="H9" s="104" t="s">
        <v>266</v>
      </c>
      <c r="I9" s="105"/>
      <c r="J9" s="105"/>
      <c r="K9" s="105"/>
      <c r="L9" s="105"/>
      <c r="M9" s="104" t="s">
        <v>35</v>
      </c>
      <c r="N9" s="105"/>
      <c r="O9" s="105"/>
      <c r="P9" s="105"/>
      <c r="Q9" s="105"/>
    </row>
    <row r="10" spans="2:17" ht="41.25" customHeight="1" thickBot="1" x14ac:dyDescent="0.25">
      <c r="B10" s="26"/>
      <c r="C10" s="24" t="s">
        <v>115</v>
      </c>
      <c r="D10" s="24" t="s">
        <v>116</v>
      </c>
      <c r="E10" s="24" t="s">
        <v>117</v>
      </c>
      <c r="F10" s="24" t="s">
        <v>118</v>
      </c>
      <c r="G10" s="24" t="s">
        <v>119</v>
      </c>
      <c r="H10" s="24" t="s">
        <v>115</v>
      </c>
      <c r="I10" s="24" t="s">
        <v>116</v>
      </c>
      <c r="J10" s="24" t="s">
        <v>117</v>
      </c>
      <c r="K10" s="24" t="s">
        <v>118</v>
      </c>
      <c r="L10" s="24" t="s">
        <v>119</v>
      </c>
      <c r="M10" s="24" t="s">
        <v>115</v>
      </c>
      <c r="N10" s="24" t="s">
        <v>116</v>
      </c>
      <c r="O10" s="24" t="s">
        <v>117</v>
      </c>
      <c r="P10" s="24" t="s">
        <v>118</v>
      </c>
      <c r="Q10" s="24" t="s">
        <v>119</v>
      </c>
    </row>
    <row r="11" spans="2:17" ht="20.100000000000001" customHeight="1" thickBot="1" x14ac:dyDescent="0.25">
      <c r="B11" s="3" t="s">
        <v>198</v>
      </c>
      <c r="C11" s="19">
        <v>570</v>
      </c>
      <c r="D11" s="19">
        <v>242</v>
      </c>
      <c r="E11" s="19">
        <v>313</v>
      </c>
      <c r="F11" s="19">
        <v>9</v>
      </c>
      <c r="G11" s="19">
        <v>6</v>
      </c>
      <c r="H11" s="19">
        <v>1</v>
      </c>
      <c r="I11" s="19">
        <v>1</v>
      </c>
      <c r="J11" s="19">
        <v>0</v>
      </c>
      <c r="K11" s="19">
        <v>0</v>
      </c>
      <c r="L11" s="19">
        <v>0</v>
      </c>
      <c r="M11" s="19">
        <v>571</v>
      </c>
      <c r="N11" s="19">
        <v>243</v>
      </c>
      <c r="O11" s="19">
        <v>313</v>
      </c>
      <c r="P11" s="19">
        <v>9</v>
      </c>
      <c r="Q11" s="19">
        <v>6</v>
      </c>
    </row>
    <row r="12" spans="2:17" ht="20.100000000000001" customHeight="1" thickBot="1" x14ac:dyDescent="0.25">
      <c r="B12" s="4" t="s">
        <v>199</v>
      </c>
      <c r="C12" s="20">
        <v>944</v>
      </c>
      <c r="D12" s="20">
        <v>709</v>
      </c>
      <c r="E12" s="20">
        <v>134</v>
      </c>
      <c r="F12" s="20">
        <v>95</v>
      </c>
      <c r="G12" s="20">
        <v>6</v>
      </c>
      <c r="H12" s="20">
        <v>2</v>
      </c>
      <c r="I12" s="20">
        <v>1</v>
      </c>
      <c r="J12" s="20">
        <v>0</v>
      </c>
      <c r="K12" s="20">
        <v>1</v>
      </c>
      <c r="L12" s="20">
        <v>0</v>
      </c>
      <c r="M12" s="20">
        <v>946</v>
      </c>
      <c r="N12" s="20">
        <v>710</v>
      </c>
      <c r="O12" s="20">
        <v>134</v>
      </c>
      <c r="P12" s="20">
        <v>96</v>
      </c>
      <c r="Q12" s="20">
        <v>6</v>
      </c>
    </row>
    <row r="13" spans="2:17" ht="20.100000000000001" customHeight="1" thickBot="1" x14ac:dyDescent="0.25">
      <c r="B13" s="4" t="s">
        <v>200</v>
      </c>
      <c r="C13" s="20">
        <v>633</v>
      </c>
      <c r="D13" s="20">
        <v>504</v>
      </c>
      <c r="E13" s="20">
        <v>71</v>
      </c>
      <c r="F13" s="20">
        <v>57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633</v>
      </c>
      <c r="N13" s="20">
        <v>504</v>
      </c>
      <c r="O13" s="20">
        <v>71</v>
      </c>
      <c r="P13" s="20">
        <v>57</v>
      </c>
      <c r="Q13" s="20">
        <v>1</v>
      </c>
    </row>
    <row r="14" spans="2:17" ht="20.100000000000001" customHeight="1" thickBot="1" x14ac:dyDescent="0.25">
      <c r="B14" s="4" t="s">
        <v>201</v>
      </c>
      <c r="C14" s="20">
        <v>863</v>
      </c>
      <c r="D14" s="20">
        <v>667</v>
      </c>
      <c r="E14" s="20">
        <v>144</v>
      </c>
      <c r="F14" s="20">
        <v>47</v>
      </c>
      <c r="G14" s="20">
        <v>5</v>
      </c>
      <c r="H14" s="20">
        <v>11</v>
      </c>
      <c r="I14" s="20">
        <v>9</v>
      </c>
      <c r="J14" s="20">
        <v>2</v>
      </c>
      <c r="K14" s="20">
        <v>0</v>
      </c>
      <c r="L14" s="20">
        <v>0</v>
      </c>
      <c r="M14" s="20">
        <v>874</v>
      </c>
      <c r="N14" s="20">
        <v>676</v>
      </c>
      <c r="O14" s="20">
        <v>146</v>
      </c>
      <c r="P14" s="20">
        <v>47</v>
      </c>
      <c r="Q14" s="20">
        <v>5</v>
      </c>
    </row>
    <row r="15" spans="2:17" ht="20.100000000000001" customHeight="1" thickBot="1" x14ac:dyDescent="0.25">
      <c r="B15" s="4" t="s">
        <v>202</v>
      </c>
      <c r="C15" s="20">
        <v>484</v>
      </c>
      <c r="D15" s="20">
        <v>305</v>
      </c>
      <c r="E15" s="20">
        <v>150</v>
      </c>
      <c r="F15" s="20">
        <v>28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484</v>
      </c>
      <c r="N15" s="20">
        <v>305</v>
      </c>
      <c r="O15" s="20">
        <v>150</v>
      </c>
      <c r="P15" s="20">
        <v>28</v>
      </c>
      <c r="Q15" s="20">
        <v>1</v>
      </c>
    </row>
    <row r="16" spans="2:17" ht="20.100000000000001" customHeight="1" thickBot="1" x14ac:dyDescent="0.25">
      <c r="B16" s="4" t="s">
        <v>203</v>
      </c>
      <c r="C16" s="20">
        <v>326</v>
      </c>
      <c r="D16" s="20">
        <v>283</v>
      </c>
      <c r="E16" s="20">
        <v>21</v>
      </c>
      <c r="F16" s="20">
        <v>22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326</v>
      </c>
      <c r="N16" s="20">
        <v>283</v>
      </c>
      <c r="O16" s="20">
        <v>21</v>
      </c>
      <c r="P16" s="20">
        <v>22</v>
      </c>
      <c r="Q16" s="20">
        <v>0</v>
      </c>
    </row>
    <row r="17" spans="2:17" ht="20.100000000000001" customHeight="1" thickBot="1" x14ac:dyDescent="0.25">
      <c r="B17" s="4" t="s">
        <v>204</v>
      </c>
      <c r="C17" s="20">
        <v>752</v>
      </c>
      <c r="D17" s="20">
        <v>382</v>
      </c>
      <c r="E17" s="20">
        <v>179</v>
      </c>
      <c r="F17" s="20">
        <v>153</v>
      </c>
      <c r="G17" s="20">
        <v>38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752</v>
      </c>
      <c r="N17" s="20">
        <v>382</v>
      </c>
      <c r="O17" s="20">
        <v>179</v>
      </c>
      <c r="P17" s="20">
        <v>153</v>
      </c>
      <c r="Q17" s="20">
        <v>38</v>
      </c>
    </row>
    <row r="18" spans="2:17" ht="20.100000000000001" customHeight="1" thickBot="1" x14ac:dyDescent="0.25">
      <c r="B18" s="4" t="s">
        <v>205</v>
      </c>
      <c r="C18" s="20">
        <v>799</v>
      </c>
      <c r="D18" s="20">
        <v>507</v>
      </c>
      <c r="E18" s="20">
        <v>83</v>
      </c>
      <c r="F18" s="20">
        <v>203</v>
      </c>
      <c r="G18" s="20">
        <v>6</v>
      </c>
      <c r="H18" s="20">
        <v>22</v>
      </c>
      <c r="I18" s="20">
        <v>12</v>
      </c>
      <c r="J18" s="20">
        <v>2</v>
      </c>
      <c r="K18" s="20">
        <v>6</v>
      </c>
      <c r="L18" s="20">
        <v>2</v>
      </c>
      <c r="M18" s="20">
        <v>821</v>
      </c>
      <c r="N18" s="20">
        <v>519</v>
      </c>
      <c r="O18" s="20">
        <v>85</v>
      </c>
      <c r="P18" s="20">
        <v>209</v>
      </c>
      <c r="Q18" s="20">
        <v>8</v>
      </c>
    </row>
    <row r="19" spans="2:17" ht="20.100000000000001" customHeight="1" thickBot="1" x14ac:dyDescent="0.25">
      <c r="B19" s="4" t="s">
        <v>206</v>
      </c>
      <c r="C19" s="20">
        <v>142</v>
      </c>
      <c r="D19" s="20">
        <v>85</v>
      </c>
      <c r="E19" s="20">
        <v>52</v>
      </c>
      <c r="F19" s="20">
        <v>3</v>
      </c>
      <c r="G19" s="20">
        <v>2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142</v>
      </c>
      <c r="N19" s="20">
        <v>85</v>
      </c>
      <c r="O19" s="20">
        <v>52</v>
      </c>
      <c r="P19" s="20">
        <v>3</v>
      </c>
      <c r="Q19" s="20">
        <v>2</v>
      </c>
    </row>
    <row r="20" spans="2:17" ht="20.100000000000001" customHeight="1" thickBot="1" x14ac:dyDescent="0.25">
      <c r="B20" s="4" t="s">
        <v>207</v>
      </c>
      <c r="C20" s="20">
        <v>35</v>
      </c>
      <c r="D20" s="20">
        <v>20</v>
      </c>
      <c r="E20" s="20">
        <v>10</v>
      </c>
      <c r="F20" s="20">
        <v>5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35</v>
      </c>
      <c r="N20" s="20">
        <v>20</v>
      </c>
      <c r="O20" s="20">
        <v>10</v>
      </c>
      <c r="P20" s="20">
        <v>5</v>
      </c>
      <c r="Q20" s="20">
        <v>0</v>
      </c>
    </row>
    <row r="21" spans="2:17" ht="20.100000000000001" customHeight="1" thickBot="1" x14ac:dyDescent="0.25">
      <c r="B21" s="4" t="s">
        <v>208</v>
      </c>
      <c r="C21" s="20">
        <v>468</v>
      </c>
      <c r="D21" s="20">
        <v>265</v>
      </c>
      <c r="E21" s="20">
        <v>170</v>
      </c>
      <c r="F21" s="20">
        <v>26</v>
      </c>
      <c r="G21" s="20">
        <v>7</v>
      </c>
      <c r="H21" s="20">
        <v>1</v>
      </c>
      <c r="I21" s="20">
        <v>1</v>
      </c>
      <c r="J21" s="20">
        <v>0</v>
      </c>
      <c r="K21" s="20">
        <v>0</v>
      </c>
      <c r="L21" s="20">
        <v>0</v>
      </c>
      <c r="M21" s="20">
        <v>469</v>
      </c>
      <c r="N21" s="20">
        <v>266</v>
      </c>
      <c r="O21" s="20">
        <v>170</v>
      </c>
      <c r="P21" s="20">
        <v>26</v>
      </c>
      <c r="Q21" s="20">
        <v>7</v>
      </c>
    </row>
    <row r="22" spans="2:17" ht="20.100000000000001" customHeight="1" thickBot="1" x14ac:dyDescent="0.25">
      <c r="B22" s="4" t="s">
        <v>209</v>
      </c>
      <c r="C22" s="20">
        <v>503</v>
      </c>
      <c r="D22" s="20">
        <v>377</v>
      </c>
      <c r="E22" s="20">
        <v>89</v>
      </c>
      <c r="F22" s="20">
        <v>36</v>
      </c>
      <c r="G22" s="20">
        <v>1</v>
      </c>
      <c r="H22" s="20">
        <v>3</v>
      </c>
      <c r="I22" s="20">
        <v>2</v>
      </c>
      <c r="J22" s="20">
        <v>1</v>
      </c>
      <c r="K22" s="20">
        <v>0</v>
      </c>
      <c r="L22" s="20">
        <v>0</v>
      </c>
      <c r="M22" s="20">
        <v>506</v>
      </c>
      <c r="N22" s="20">
        <v>379</v>
      </c>
      <c r="O22" s="20">
        <v>90</v>
      </c>
      <c r="P22" s="20">
        <v>36</v>
      </c>
      <c r="Q22" s="20">
        <v>1</v>
      </c>
    </row>
    <row r="23" spans="2:17" ht="20.100000000000001" customHeight="1" thickBot="1" x14ac:dyDescent="0.25">
      <c r="B23" s="4" t="s">
        <v>210</v>
      </c>
      <c r="C23" s="20">
        <v>970</v>
      </c>
      <c r="D23" s="20">
        <v>551</v>
      </c>
      <c r="E23" s="20">
        <v>361</v>
      </c>
      <c r="F23" s="20">
        <v>40</v>
      </c>
      <c r="G23" s="20">
        <v>18</v>
      </c>
      <c r="H23" s="20">
        <v>2</v>
      </c>
      <c r="I23" s="20">
        <v>2</v>
      </c>
      <c r="J23" s="20">
        <v>0</v>
      </c>
      <c r="K23" s="20">
        <v>0</v>
      </c>
      <c r="L23" s="20">
        <v>0</v>
      </c>
      <c r="M23" s="20">
        <v>972</v>
      </c>
      <c r="N23" s="20">
        <v>553</v>
      </c>
      <c r="O23" s="20">
        <v>361</v>
      </c>
      <c r="P23" s="20">
        <v>40</v>
      </c>
      <c r="Q23" s="20">
        <v>18</v>
      </c>
    </row>
    <row r="24" spans="2:17" ht="20.100000000000001" customHeight="1" thickBot="1" x14ac:dyDescent="0.25">
      <c r="B24" s="4" t="s">
        <v>211</v>
      </c>
      <c r="C24" s="20">
        <v>1619</v>
      </c>
      <c r="D24" s="20">
        <v>1221</v>
      </c>
      <c r="E24" s="20">
        <v>299</v>
      </c>
      <c r="F24" s="20">
        <v>85</v>
      </c>
      <c r="G24" s="20">
        <v>14</v>
      </c>
      <c r="H24" s="20">
        <v>60</v>
      </c>
      <c r="I24" s="20">
        <v>53</v>
      </c>
      <c r="J24" s="20">
        <v>5</v>
      </c>
      <c r="K24" s="20">
        <v>2</v>
      </c>
      <c r="L24" s="20">
        <v>0</v>
      </c>
      <c r="M24" s="20">
        <v>1679</v>
      </c>
      <c r="N24" s="20">
        <v>1274</v>
      </c>
      <c r="O24" s="20">
        <v>304</v>
      </c>
      <c r="P24" s="20">
        <v>87</v>
      </c>
      <c r="Q24" s="20">
        <v>14</v>
      </c>
    </row>
    <row r="25" spans="2:17" ht="20.100000000000001" customHeight="1" thickBot="1" x14ac:dyDescent="0.25">
      <c r="B25" s="4" t="s">
        <v>212</v>
      </c>
      <c r="C25" s="20">
        <v>1138</v>
      </c>
      <c r="D25" s="20">
        <v>809</v>
      </c>
      <c r="E25" s="20">
        <v>193</v>
      </c>
      <c r="F25" s="20">
        <v>126</v>
      </c>
      <c r="G25" s="20">
        <v>10</v>
      </c>
      <c r="H25" s="20">
        <v>1</v>
      </c>
      <c r="I25" s="20">
        <v>0</v>
      </c>
      <c r="J25" s="20">
        <v>0</v>
      </c>
      <c r="K25" s="20">
        <v>1</v>
      </c>
      <c r="L25" s="20">
        <v>0</v>
      </c>
      <c r="M25" s="20">
        <v>1139</v>
      </c>
      <c r="N25" s="20">
        <v>809</v>
      </c>
      <c r="O25" s="20">
        <v>193</v>
      </c>
      <c r="P25" s="20">
        <v>127</v>
      </c>
      <c r="Q25" s="20">
        <v>10</v>
      </c>
    </row>
    <row r="26" spans="2:17" ht="20.100000000000001" customHeight="1" thickBot="1" x14ac:dyDescent="0.25">
      <c r="B26" s="5" t="s">
        <v>213</v>
      </c>
      <c r="C26" s="31">
        <v>279</v>
      </c>
      <c r="D26" s="31">
        <v>184</v>
      </c>
      <c r="E26" s="31">
        <v>63</v>
      </c>
      <c r="F26" s="31">
        <v>28</v>
      </c>
      <c r="G26" s="31">
        <v>4</v>
      </c>
      <c r="H26" s="31">
        <v>1</v>
      </c>
      <c r="I26" s="31">
        <v>0</v>
      </c>
      <c r="J26" s="31">
        <v>1</v>
      </c>
      <c r="K26" s="31">
        <v>0</v>
      </c>
      <c r="L26" s="31">
        <v>0</v>
      </c>
      <c r="M26" s="31">
        <v>280</v>
      </c>
      <c r="N26" s="31">
        <v>184</v>
      </c>
      <c r="O26" s="31">
        <v>64</v>
      </c>
      <c r="P26" s="31">
        <v>28</v>
      </c>
      <c r="Q26" s="31">
        <v>4</v>
      </c>
    </row>
    <row r="27" spans="2:17" ht="20.100000000000001" customHeight="1" thickBot="1" x14ac:dyDescent="0.25">
      <c r="B27" s="6" t="s">
        <v>214</v>
      </c>
      <c r="C27" s="33">
        <v>32</v>
      </c>
      <c r="D27" s="33">
        <v>20</v>
      </c>
      <c r="E27" s="33">
        <v>5</v>
      </c>
      <c r="F27" s="33">
        <v>7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32</v>
      </c>
      <c r="N27" s="33">
        <v>20</v>
      </c>
      <c r="O27" s="33">
        <v>5</v>
      </c>
      <c r="P27" s="33">
        <v>7</v>
      </c>
      <c r="Q27" s="33">
        <v>0</v>
      </c>
    </row>
    <row r="28" spans="2:17" ht="20.100000000000001" customHeight="1" thickBot="1" x14ac:dyDescent="0.25">
      <c r="B28" s="4" t="s">
        <v>215</v>
      </c>
      <c r="C28" s="33">
        <v>124</v>
      </c>
      <c r="D28" s="33">
        <v>75</v>
      </c>
      <c r="E28" s="33">
        <v>48</v>
      </c>
      <c r="F28" s="33">
        <v>1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124</v>
      </c>
      <c r="N28" s="33">
        <v>75</v>
      </c>
      <c r="O28" s="33">
        <v>48</v>
      </c>
      <c r="P28" s="33">
        <v>1</v>
      </c>
      <c r="Q28" s="33">
        <v>0</v>
      </c>
    </row>
    <row r="29" spans="2:17" ht="20.100000000000001" customHeight="1" thickBot="1" x14ac:dyDescent="0.25">
      <c r="B29" s="4" t="s">
        <v>216</v>
      </c>
      <c r="C29" s="32">
        <v>164</v>
      </c>
      <c r="D29" s="32">
        <v>128</v>
      </c>
      <c r="E29" s="32">
        <v>21</v>
      </c>
      <c r="F29" s="32">
        <v>11</v>
      </c>
      <c r="G29" s="32">
        <v>4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164</v>
      </c>
      <c r="N29" s="32">
        <v>128</v>
      </c>
      <c r="O29" s="32">
        <v>21</v>
      </c>
      <c r="P29" s="32">
        <v>11</v>
      </c>
      <c r="Q29" s="32">
        <v>4</v>
      </c>
    </row>
    <row r="30" spans="2:17" ht="20.100000000000001" customHeight="1" thickBot="1" x14ac:dyDescent="0.25">
      <c r="B30" s="4" t="s">
        <v>217</v>
      </c>
      <c r="C30" s="20">
        <v>42</v>
      </c>
      <c r="D30" s="20">
        <v>39</v>
      </c>
      <c r="E30" s="20">
        <v>3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42</v>
      </c>
      <c r="N30" s="20">
        <v>39</v>
      </c>
      <c r="O30" s="20">
        <v>3</v>
      </c>
      <c r="P30" s="20">
        <v>0</v>
      </c>
      <c r="Q30" s="20">
        <v>0</v>
      </c>
    </row>
    <row r="31" spans="2:17" ht="20.100000000000001" customHeight="1" thickBot="1" x14ac:dyDescent="0.25">
      <c r="B31" s="4" t="s">
        <v>218</v>
      </c>
      <c r="C31" s="20">
        <v>58</v>
      </c>
      <c r="D31" s="20">
        <v>31</v>
      </c>
      <c r="E31" s="20">
        <v>4</v>
      </c>
      <c r="F31" s="20">
        <v>18</v>
      </c>
      <c r="G31" s="20">
        <v>5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58</v>
      </c>
      <c r="N31" s="20">
        <v>31</v>
      </c>
      <c r="O31" s="20">
        <v>4</v>
      </c>
      <c r="P31" s="20">
        <v>18</v>
      </c>
      <c r="Q31" s="20">
        <v>5</v>
      </c>
    </row>
    <row r="32" spans="2:17" ht="20.100000000000001" customHeight="1" thickBot="1" x14ac:dyDescent="0.25">
      <c r="B32" s="4" t="s">
        <v>219</v>
      </c>
      <c r="C32" s="20">
        <v>51</v>
      </c>
      <c r="D32" s="20">
        <v>29</v>
      </c>
      <c r="E32" s="20">
        <v>16</v>
      </c>
      <c r="F32" s="20">
        <v>6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51</v>
      </c>
      <c r="N32" s="20">
        <v>29</v>
      </c>
      <c r="O32" s="20">
        <v>16</v>
      </c>
      <c r="P32" s="20">
        <v>6</v>
      </c>
      <c r="Q32" s="20">
        <v>0</v>
      </c>
    </row>
    <row r="33" spans="2:17" ht="20.100000000000001" customHeight="1" thickBot="1" x14ac:dyDescent="0.25">
      <c r="B33" s="4" t="s">
        <v>220</v>
      </c>
      <c r="C33" s="20">
        <v>36</v>
      </c>
      <c r="D33" s="20">
        <v>15</v>
      </c>
      <c r="E33" s="20">
        <v>20</v>
      </c>
      <c r="F33" s="20">
        <v>1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36</v>
      </c>
      <c r="N33" s="20">
        <v>15</v>
      </c>
      <c r="O33" s="20">
        <v>20</v>
      </c>
      <c r="P33" s="20">
        <v>1</v>
      </c>
      <c r="Q33" s="20">
        <v>0</v>
      </c>
    </row>
    <row r="34" spans="2:17" ht="20.100000000000001" customHeight="1" thickBot="1" x14ac:dyDescent="0.25">
      <c r="B34" s="4" t="s">
        <v>221</v>
      </c>
      <c r="C34" s="20">
        <v>69</v>
      </c>
      <c r="D34" s="20">
        <v>45</v>
      </c>
      <c r="E34" s="20">
        <v>1</v>
      </c>
      <c r="F34" s="20">
        <v>23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69</v>
      </c>
      <c r="N34" s="20">
        <v>45</v>
      </c>
      <c r="O34" s="20">
        <v>1</v>
      </c>
      <c r="P34" s="20">
        <v>23</v>
      </c>
      <c r="Q34" s="20">
        <v>0</v>
      </c>
    </row>
    <row r="35" spans="2:17" ht="20.100000000000001" customHeight="1" thickBot="1" x14ac:dyDescent="0.25">
      <c r="B35" s="4" t="s">
        <v>222</v>
      </c>
      <c r="C35" s="20">
        <v>25</v>
      </c>
      <c r="D35" s="20">
        <v>15</v>
      </c>
      <c r="E35" s="20">
        <v>2</v>
      </c>
      <c r="F35" s="20">
        <v>8</v>
      </c>
      <c r="G35" s="20">
        <v>0</v>
      </c>
      <c r="H35" s="20">
        <v>2</v>
      </c>
      <c r="I35" s="20">
        <v>0</v>
      </c>
      <c r="J35" s="20">
        <v>2</v>
      </c>
      <c r="K35" s="20">
        <v>0</v>
      </c>
      <c r="L35" s="20">
        <v>0</v>
      </c>
      <c r="M35" s="20">
        <v>27</v>
      </c>
      <c r="N35" s="20">
        <v>15</v>
      </c>
      <c r="O35" s="20">
        <v>4</v>
      </c>
      <c r="P35" s="20">
        <v>8</v>
      </c>
      <c r="Q35" s="20">
        <v>0</v>
      </c>
    </row>
    <row r="36" spans="2:17" ht="20.100000000000001" customHeight="1" thickBot="1" x14ac:dyDescent="0.25">
      <c r="B36" s="4" t="s">
        <v>223</v>
      </c>
      <c r="C36" s="20">
        <v>76</v>
      </c>
      <c r="D36" s="20">
        <v>45</v>
      </c>
      <c r="E36" s="20">
        <v>23</v>
      </c>
      <c r="F36" s="20">
        <v>7</v>
      </c>
      <c r="G36" s="20">
        <v>1</v>
      </c>
      <c r="H36" s="20">
        <v>3</v>
      </c>
      <c r="I36" s="20">
        <v>0</v>
      </c>
      <c r="J36" s="20">
        <v>0</v>
      </c>
      <c r="K36" s="20">
        <v>2</v>
      </c>
      <c r="L36" s="20">
        <v>1</v>
      </c>
      <c r="M36" s="20">
        <v>79</v>
      </c>
      <c r="N36" s="20">
        <v>45</v>
      </c>
      <c r="O36" s="20">
        <v>23</v>
      </c>
      <c r="P36" s="20">
        <v>9</v>
      </c>
      <c r="Q36" s="20">
        <v>2</v>
      </c>
    </row>
    <row r="37" spans="2:17" ht="20.100000000000001" customHeight="1" thickBot="1" x14ac:dyDescent="0.25">
      <c r="B37" s="4" t="s">
        <v>224</v>
      </c>
      <c r="C37" s="20">
        <v>329</v>
      </c>
      <c r="D37" s="20">
        <v>210</v>
      </c>
      <c r="E37" s="20">
        <v>83</v>
      </c>
      <c r="F37" s="20">
        <v>33</v>
      </c>
      <c r="G37" s="20">
        <v>3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329</v>
      </c>
      <c r="N37" s="20">
        <v>210</v>
      </c>
      <c r="O37" s="20">
        <v>83</v>
      </c>
      <c r="P37" s="20">
        <v>33</v>
      </c>
      <c r="Q37" s="20">
        <v>3</v>
      </c>
    </row>
    <row r="38" spans="2:17" ht="20.100000000000001" customHeight="1" thickBot="1" x14ac:dyDescent="0.25">
      <c r="B38" s="4" t="s">
        <v>225</v>
      </c>
      <c r="C38" s="20">
        <v>58</v>
      </c>
      <c r="D38" s="20">
        <v>24</v>
      </c>
      <c r="E38" s="20">
        <v>24</v>
      </c>
      <c r="F38" s="20">
        <v>7</v>
      </c>
      <c r="G38" s="20">
        <v>3</v>
      </c>
      <c r="H38" s="20">
        <v>12</v>
      </c>
      <c r="I38" s="20">
        <v>6</v>
      </c>
      <c r="J38" s="20">
        <v>6</v>
      </c>
      <c r="K38" s="20">
        <v>0</v>
      </c>
      <c r="L38" s="20">
        <v>0</v>
      </c>
      <c r="M38" s="20">
        <v>70</v>
      </c>
      <c r="N38" s="20">
        <v>30</v>
      </c>
      <c r="O38" s="20">
        <v>30</v>
      </c>
      <c r="P38" s="20">
        <v>7</v>
      </c>
      <c r="Q38" s="20">
        <v>3</v>
      </c>
    </row>
    <row r="39" spans="2:17" ht="20.100000000000001" customHeight="1" thickBot="1" x14ac:dyDescent="0.25">
      <c r="B39" s="4" t="s">
        <v>226</v>
      </c>
      <c r="C39" s="20">
        <v>104</v>
      </c>
      <c r="D39" s="20">
        <v>54</v>
      </c>
      <c r="E39" s="20">
        <v>37</v>
      </c>
      <c r="F39" s="20">
        <v>10</v>
      </c>
      <c r="G39" s="20">
        <v>3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104</v>
      </c>
      <c r="N39" s="20">
        <v>54</v>
      </c>
      <c r="O39" s="20">
        <v>37</v>
      </c>
      <c r="P39" s="20">
        <v>10</v>
      </c>
      <c r="Q39" s="20">
        <v>3</v>
      </c>
    </row>
    <row r="40" spans="2:17" ht="20.100000000000001" customHeight="1" thickBot="1" x14ac:dyDescent="0.25">
      <c r="B40" s="4" t="s">
        <v>227</v>
      </c>
      <c r="C40" s="20">
        <v>405</v>
      </c>
      <c r="D40" s="20">
        <v>255</v>
      </c>
      <c r="E40" s="20">
        <v>117</v>
      </c>
      <c r="F40" s="20">
        <v>28</v>
      </c>
      <c r="G40" s="20">
        <v>5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405</v>
      </c>
      <c r="N40" s="20">
        <v>255</v>
      </c>
      <c r="O40" s="20">
        <v>117</v>
      </c>
      <c r="P40" s="20">
        <v>28</v>
      </c>
      <c r="Q40" s="20">
        <v>5</v>
      </c>
    </row>
    <row r="41" spans="2:17" ht="20.100000000000001" customHeight="1" thickBot="1" x14ac:dyDescent="0.25">
      <c r="B41" s="4" t="s">
        <v>228</v>
      </c>
      <c r="C41" s="20">
        <v>958</v>
      </c>
      <c r="D41" s="20">
        <v>495</v>
      </c>
      <c r="E41" s="20">
        <v>277</v>
      </c>
      <c r="F41" s="20">
        <v>134</v>
      </c>
      <c r="G41" s="20">
        <v>52</v>
      </c>
      <c r="H41" s="20">
        <v>7</v>
      </c>
      <c r="I41" s="20">
        <v>5</v>
      </c>
      <c r="J41" s="20">
        <v>1</v>
      </c>
      <c r="K41" s="20">
        <v>1</v>
      </c>
      <c r="L41" s="20">
        <v>0</v>
      </c>
      <c r="M41" s="20">
        <v>965</v>
      </c>
      <c r="N41" s="20">
        <v>500</v>
      </c>
      <c r="O41" s="20">
        <v>278</v>
      </c>
      <c r="P41" s="20">
        <v>135</v>
      </c>
      <c r="Q41" s="20">
        <v>52</v>
      </c>
    </row>
    <row r="42" spans="2:17" ht="20.100000000000001" customHeight="1" thickBot="1" x14ac:dyDescent="0.25">
      <c r="B42" s="4" t="s">
        <v>229</v>
      </c>
      <c r="C42" s="20">
        <v>174</v>
      </c>
      <c r="D42" s="20">
        <v>78</v>
      </c>
      <c r="E42" s="20">
        <v>59</v>
      </c>
      <c r="F42" s="20">
        <v>26</v>
      </c>
      <c r="G42" s="20">
        <v>11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174</v>
      </c>
      <c r="N42" s="20">
        <v>78</v>
      </c>
      <c r="O42" s="20">
        <v>59</v>
      </c>
      <c r="P42" s="20">
        <v>26</v>
      </c>
      <c r="Q42" s="20">
        <v>11</v>
      </c>
    </row>
    <row r="43" spans="2:17" ht="20.100000000000001" customHeight="1" thickBot="1" x14ac:dyDescent="0.25">
      <c r="B43" s="4" t="s">
        <v>230</v>
      </c>
      <c r="C43" s="20">
        <v>382</v>
      </c>
      <c r="D43" s="20">
        <v>181</v>
      </c>
      <c r="E43" s="20">
        <v>189</v>
      </c>
      <c r="F43" s="20">
        <v>9</v>
      </c>
      <c r="G43" s="20">
        <v>3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382</v>
      </c>
      <c r="N43" s="20">
        <v>181</v>
      </c>
      <c r="O43" s="20">
        <v>189</v>
      </c>
      <c r="P43" s="20">
        <v>9</v>
      </c>
      <c r="Q43" s="20">
        <v>3</v>
      </c>
    </row>
    <row r="44" spans="2:17" ht="20.100000000000001" customHeight="1" thickBot="1" x14ac:dyDescent="0.25">
      <c r="B44" s="4" t="s">
        <v>231</v>
      </c>
      <c r="C44" s="20">
        <v>374</v>
      </c>
      <c r="D44" s="20">
        <v>209</v>
      </c>
      <c r="E44" s="20">
        <v>145</v>
      </c>
      <c r="F44" s="20">
        <v>18</v>
      </c>
      <c r="G44" s="20">
        <v>2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374</v>
      </c>
      <c r="N44" s="20">
        <v>209</v>
      </c>
      <c r="O44" s="20">
        <v>145</v>
      </c>
      <c r="P44" s="20">
        <v>18</v>
      </c>
      <c r="Q44" s="20">
        <v>2</v>
      </c>
    </row>
    <row r="45" spans="2:17" ht="20.100000000000001" customHeight="1" thickBot="1" x14ac:dyDescent="0.25">
      <c r="B45" s="4" t="s">
        <v>232</v>
      </c>
      <c r="C45" s="20">
        <v>1463</v>
      </c>
      <c r="D45" s="20">
        <v>837</v>
      </c>
      <c r="E45" s="20">
        <v>520</v>
      </c>
      <c r="F45" s="20">
        <v>76</v>
      </c>
      <c r="G45" s="20">
        <v>30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1463</v>
      </c>
      <c r="N45" s="20">
        <v>837</v>
      </c>
      <c r="O45" s="20">
        <v>520</v>
      </c>
      <c r="P45" s="20">
        <v>76</v>
      </c>
      <c r="Q45" s="20">
        <v>30</v>
      </c>
    </row>
    <row r="46" spans="2:17" ht="20.100000000000001" customHeight="1" thickBot="1" x14ac:dyDescent="0.25">
      <c r="B46" s="4" t="s">
        <v>233</v>
      </c>
      <c r="C46" s="20">
        <v>464</v>
      </c>
      <c r="D46" s="20">
        <v>254</v>
      </c>
      <c r="E46" s="20">
        <v>195</v>
      </c>
      <c r="F46" s="20">
        <v>14</v>
      </c>
      <c r="G46" s="20">
        <v>1</v>
      </c>
      <c r="H46" s="20">
        <v>1</v>
      </c>
      <c r="I46" s="20">
        <v>1</v>
      </c>
      <c r="J46" s="20">
        <v>0</v>
      </c>
      <c r="K46" s="20">
        <v>0</v>
      </c>
      <c r="L46" s="20">
        <v>0</v>
      </c>
      <c r="M46" s="20">
        <v>465</v>
      </c>
      <c r="N46" s="20">
        <v>255</v>
      </c>
      <c r="O46" s="20">
        <v>195</v>
      </c>
      <c r="P46" s="20">
        <v>14</v>
      </c>
      <c r="Q46" s="20">
        <v>1</v>
      </c>
    </row>
    <row r="47" spans="2:17" ht="20.100000000000001" customHeight="1" thickBot="1" x14ac:dyDescent="0.25">
      <c r="B47" s="4" t="s">
        <v>234</v>
      </c>
      <c r="C47" s="20">
        <v>1621</v>
      </c>
      <c r="D47" s="20">
        <v>906</v>
      </c>
      <c r="E47" s="20">
        <v>464</v>
      </c>
      <c r="F47" s="20">
        <v>166</v>
      </c>
      <c r="G47" s="20">
        <v>85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1621</v>
      </c>
      <c r="N47" s="20">
        <v>906</v>
      </c>
      <c r="O47" s="20">
        <v>464</v>
      </c>
      <c r="P47" s="20">
        <v>166</v>
      </c>
      <c r="Q47" s="20">
        <v>85</v>
      </c>
    </row>
    <row r="48" spans="2:17" ht="20.100000000000001" customHeight="1" thickBot="1" x14ac:dyDescent="0.25">
      <c r="B48" s="4" t="s">
        <v>235</v>
      </c>
      <c r="C48" s="20">
        <v>355</v>
      </c>
      <c r="D48" s="20">
        <v>312</v>
      </c>
      <c r="E48" s="20">
        <v>19</v>
      </c>
      <c r="F48" s="20">
        <v>24</v>
      </c>
      <c r="G48" s="20">
        <v>0</v>
      </c>
      <c r="H48" s="20">
        <v>1</v>
      </c>
      <c r="I48" s="20">
        <v>1</v>
      </c>
      <c r="J48" s="20">
        <v>0</v>
      </c>
      <c r="K48" s="20">
        <v>0</v>
      </c>
      <c r="L48" s="20">
        <v>0</v>
      </c>
      <c r="M48" s="20">
        <v>356</v>
      </c>
      <c r="N48" s="20">
        <v>313</v>
      </c>
      <c r="O48" s="20">
        <v>19</v>
      </c>
      <c r="P48" s="20">
        <v>24</v>
      </c>
      <c r="Q48" s="20">
        <v>0</v>
      </c>
    </row>
    <row r="49" spans="2:17" ht="20.100000000000001" customHeight="1" thickBot="1" x14ac:dyDescent="0.25">
      <c r="B49" s="4" t="s">
        <v>236</v>
      </c>
      <c r="C49" s="20">
        <v>148</v>
      </c>
      <c r="D49" s="20">
        <v>118</v>
      </c>
      <c r="E49" s="20">
        <v>16</v>
      </c>
      <c r="F49" s="20">
        <v>14</v>
      </c>
      <c r="G49" s="20">
        <v>0</v>
      </c>
      <c r="H49" s="20">
        <v>3</v>
      </c>
      <c r="I49" s="20">
        <v>1</v>
      </c>
      <c r="J49" s="20">
        <v>1</v>
      </c>
      <c r="K49" s="20">
        <v>0</v>
      </c>
      <c r="L49" s="20">
        <v>1</v>
      </c>
      <c r="M49" s="20">
        <v>151</v>
      </c>
      <c r="N49" s="20">
        <v>119</v>
      </c>
      <c r="O49" s="20">
        <v>17</v>
      </c>
      <c r="P49" s="20">
        <v>14</v>
      </c>
      <c r="Q49" s="20">
        <v>1</v>
      </c>
    </row>
    <row r="50" spans="2:17" ht="20.100000000000001" customHeight="1" thickBot="1" x14ac:dyDescent="0.25">
      <c r="B50" s="4" t="s">
        <v>237</v>
      </c>
      <c r="C50" s="20">
        <v>351</v>
      </c>
      <c r="D50" s="20">
        <v>262</v>
      </c>
      <c r="E50" s="20">
        <v>33</v>
      </c>
      <c r="F50" s="20">
        <v>51</v>
      </c>
      <c r="G50" s="20">
        <v>5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351</v>
      </c>
      <c r="N50" s="20">
        <v>262</v>
      </c>
      <c r="O50" s="20">
        <v>33</v>
      </c>
      <c r="P50" s="20">
        <v>51</v>
      </c>
      <c r="Q50" s="20">
        <v>5</v>
      </c>
    </row>
    <row r="51" spans="2:17" ht="20.100000000000001" customHeight="1" thickBot="1" x14ac:dyDescent="0.25">
      <c r="B51" s="4" t="s">
        <v>238</v>
      </c>
      <c r="C51" s="20">
        <v>33</v>
      </c>
      <c r="D51" s="20">
        <v>23</v>
      </c>
      <c r="E51" s="20">
        <v>3</v>
      </c>
      <c r="F51" s="20">
        <v>7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33</v>
      </c>
      <c r="N51" s="20">
        <v>23</v>
      </c>
      <c r="O51" s="20">
        <v>3</v>
      </c>
      <c r="P51" s="20">
        <v>7</v>
      </c>
      <c r="Q51" s="20">
        <v>0</v>
      </c>
    </row>
    <row r="52" spans="2:17" ht="20.100000000000001" customHeight="1" thickBot="1" x14ac:dyDescent="0.25">
      <c r="B52" s="4" t="s">
        <v>239</v>
      </c>
      <c r="C52" s="20">
        <v>116</v>
      </c>
      <c r="D52" s="20">
        <v>64</v>
      </c>
      <c r="E52" s="20">
        <v>27</v>
      </c>
      <c r="F52" s="20">
        <v>22</v>
      </c>
      <c r="G52" s="20">
        <v>3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116</v>
      </c>
      <c r="N52" s="20">
        <v>64</v>
      </c>
      <c r="O52" s="20">
        <v>27</v>
      </c>
      <c r="P52" s="20">
        <v>22</v>
      </c>
      <c r="Q52" s="20">
        <v>3</v>
      </c>
    </row>
    <row r="53" spans="2:17" ht="20.100000000000001" customHeight="1" thickBot="1" x14ac:dyDescent="0.25">
      <c r="B53" s="4" t="s">
        <v>240</v>
      </c>
      <c r="C53" s="20">
        <v>397</v>
      </c>
      <c r="D53" s="20">
        <v>317</v>
      </c>
      <c r="E53" s="20">
        <v>45</v>
      </c>
      <c r="F53" s="20">
        <v>28</v>
      </c>
      <c r="G53" s="20">
        <v>7</v>
      </c>
      <c r="H53" s="20">
        <v>13</v>
      </c>
      <c r="I53" s="20">
        <v>10</v>
      </c>
      <c r="J53" s="20">
        <v>1</v>
      </c>
      <c r="K53" s="20">
        <v>2</v>
      </c>
      <c r="L53" s="20">
        <v>0</v>
      </c>
      <c r="M53" s="20">
        <v>410</v>
      </c>
      <c r="N53" s="20">
        <v>327</v>
      </c>
      <c r="O53" s="20">
        <v>46</v>
      </c>
      <c r="P53" s="20">
        <v>30</v>
      </c>
      <c r="Q53" s="20">
        <v>7</v>
      </c>
    </row>
    <row r="54" spans="2:17" ht="20.100000000000001" customHeight="1" thickBot="1" x14ac:dyDescent="0.25">
      <c r="B54" s="4" t="s">
        <v>241</v>
      </c>
      <c r="C54" s="20">
        <v>1183</v>
      </c>
      <c r="D54" s="20">
        <v>506</v>
      </c>
      <c r="E54" s="20">
        <v>358</v>
      </c>
      <c r="F54" s="20">
        <v>224</v>
      </c>
      <c r="G54" s="20">
        <v>95</v>
      </c>
      <c r="H54" s="20">
        <v>4</v>
      </c>
      <c r="I54" s="20">
        <v>0</v>
      </c>
      <c r="J54" s="20">
        <v>0</v>
      </c>
      <c r="K54" s="20">
        <v>0</v>
      </c>
      <c r="L54" s="20">
        <v>4</v>
      </c>
      <c r="M54" s="20">
        <v>1187</v>
      </c>
      <c r="N54" s="20">
        <v>506</v>
      </c>
      <c r="O54" s="20">
        <v>358</v>
      </c>
      <c r="P54" s="20">
        <v>224</v>
      </c>
      <c r="Q54" s="20">
        <v>99</v>
      </c>
    </row>
    <row r="55" spans="2:17" ht="20.100000000000001" customHeight="1" thickBot="1" x14ac:dyDescent="0.25">
      <c r="B55" s="4" t="s">
        <v>242</v>
      </c>
      <c r="C55" s="20">
        <v>1394</v>
      </c>
      <c r="D55" s="20">
        <v>833</v>
      </c>
      <c r="E55" s="20">
        <v>506</v>
      </c>
      <c r="F55" s="20">
        <v>43</v>
      </c>
      <c r="G55" s="20">
        <v>12</v>
      </c>
      <c r="H55" s="20">
        <v>17</v>
      </c>
      <c r="I55" s="20">
        <v>11</v>
      </c>
      <c r="J55" s="20">
        <v>6</v>
      </c>
      <c r="K55" s="20">
        <v>0</v>
      </c>
      <c r="L55" s="20">
        <v>0</v>
      </c>
      <c r="M55" s="20">
        <v>1411</v>
      </c>
      <c r="N55" s="20">
        <v>844</v>
      </c>
      <c r="O55" s="20">
        <v>512</v>
      </c>
      <c r="P55" s="20">
        <v>43</v>
      </c>
      <c r="Q55" s="20">
        <v>12</v>
      </c>
    </row>
    <row r="56" spans="2:17" ht="20.100000000000001" customHeight="1" thickBot="1" x14ac:dyDescent="0.25">
      <c r="B56" s="4" t="s">
        <v>243</v>
      </c>
      <c r="C56" s="20">
        <v>289</v>
      </c>
      <c r="D56" s="20">
        <v>143</v>
      </c>
      <c r="E56" s="20">
        <v>129</v>
      </c>
      <c r="F56" s="20">
        <v>12</v>
      </c>
      <c r="G56" s="20">
        <v>5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289</v>
      </c>
      <c r="N56" s="20">
        <v>143</v>
      </c>
      <c r="O56" s="20">
        <v>129</v>
      </c>
      <c r="P56" s="20">
        <v>12</v>
      </c>
      <c r="Q56" s="20">
        <v>5</v>
      </c>
    </row>
    <row r="57" spans="2:17" ht="20.100000000000001" customHeight="1" thickBot="1" x14ac:dyDescent="0.25">
      <c r="B57" s="4" t="s">
        <v>244</v>
      </c>
      <c r="C57" s="20">
        <v>180</v>
      </c>
      <c r="D57" s="20">
        <v>75</v>
      </c>
      <c r="E57" s="20">
        <v>85</v>
      </c>
      <c r="F57" s="20">
        <v>13</v>
      </c>
      <c r="G57" s="20">
        <v>7</v>
      </c>
      <c r="H57" s="20">
        <v>4</v>
      </c>
      <c r="I57" s="20">
        <v>4</v>
      </c>
      <c r="J57" s="20">
        <v>0</v>
      </c>
      <c r="K57" s="20">
        <v>0</v>
      </c>
      <c r="L57" s="20">
        <v>0</v>
      </c>
      <c r="M57" s="20">
        <v>184</v>
      </c>
      <c r="N57" s="20">
        <v>79</v>
      </c>
      <c r="O57" s="20">
        <v>85</v>
      </c>
      <c r="P57" s="20">
        <v>13</v>
      </c>
      <c r="Q57" s="20">
        <v>7</v>
      </c>
    </row>
    <row r="58" spans="2:17" ht="20.100000000000001" customHeight="1" thickBot="1" x14ac:dyDescent="0.25">
      <c r="B58" s="4" t="s">
        <v>270</v>
      </c>
      <c r="C58" s="20">
        <v>295</v>
      </c>
      <c r="D58" s="20">
        <v>167</v>
      </c>
      <c r="E58" s="20">
        <v>124</v>
      </c>
      <c r="F58" s="20">
        <v>2</v>
      </c>
      <c r="G58" s="20">
        <v>2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295</v>
      </c>
      <c r="N58" s="20">
        <v>167</v>
      </c>
      <c r="O58" s="20">
        <v>124</v>
      </c>
      <c r="P58" s="20">
        <v>2</v>
      </c>
      <c r="Q58" s="20">
        <v>2</v>
      </c>
    </row>
    <row r="59" spans="2:17" ht="20.100000000000001" customHeight="1" thickBot="1" x14ac:dyDescent="0.25">
      <c r="B59" s="4" t="s">
        <v>246</v>
      </c>
      <c r="C59" s="20">
        <v>620</v>
      </c>
      <c r="D59" s="20">
        <v>362</v>
      </c>
      <c r="E59" s="20">
        <v>224</v>
      </c>
      <c r="F59" s="20">
        <v>32</v>
      </c>
      <c r="G59" s="20">
        <v>2</v>
      </c>
      <c r="H59" s="20">
        <v>3</v>
      </c>
      <c r="I59" s="20">
        <v>2</v>
      </c>
      <c r="J59" s="20">
        <v>1</v>
      </c>
      <c r="K59" s="20">
        <v>0</v>
      </c>
      <c r="L59" s="20">
        <v>0</v>
      </c>
      <c r="M59" s="20">
        <v>623</v>
      </c>
      <c r="N59" s="20">
        <v>364</v>
      </c>
      <c r="O59" s="20">
        <v>225</v>
      </c>
      <c r="P59" s="20">
        <v>32</v>
      </c>
      <c r="Q59" s="20">
        <v>2</v>
      </c>
    </row>
    <row r="60" spans="2:17" ht="20.100000000000001" customHeight="1" thickBot="1" x14ac:dyDescent="0.25">
      <c r="B60" s="4" t="s">
        <v>247</v>
      </c>
      <c r="C60" s="20">
        <v>137</v>
      </c>
      <c r="D60" s="20">
        <v>75</v>
      </c>
      <c r="E60" s="20">
        <v>54</v>
      </c>
      <c r="F60" s="20">
        <v>8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137</v>
      </c>
      <c r="N60" s="20">
        <v>75</v>
      </c>
      <c r="O60" s="20">
        <v>54</v>
      </c>
      <c r="P60" s="20">
        <v>8</v>
      </c>
      <c r="Q60" s="20">
        <v>0</v>
      </c>
    </row>
    <row r="61" spans="2:17" ht="20.100000000000001" customHeight="1" thickBot="1" x14ac:dyDescent="0.25">
      <c r="B61" s="7" t="s">
        <v>22</v>
      </c>
      <c r="C61" s="9">
        <f>SUM(C11:C60)</f>
        <v>23032</v>
      </c>
      <c r="D61" s="9">
        <f t="shared" ref="D61:Q61" si="0">SUM(D11:D60)</f>
        <v>14313</v>
      </c>
      <c r="E61" s="9">
        <f t="shared" si="0"/>
        <v>6208</v>
      </c>
      <c r="F61" s="9">
        <f t="shared" si="0"/>
        <v>2046</v>
      </c>
      <c r="G61" s="9">
        <f t="shared" si="0"/>
        <v>465</v>
      </c>
      <c r="H61" s="9">
        <f t="shared" si="0"/>
        <v>174</v>
      </c>
      <c r="I61" s="9">
        <f t="shared" si="0"/>
        <v>122</v>
      </c>
      <c r="J61" s="9">
        <f t="shared" si="0"/>
        <v>29</v>
      </c>
      <c r="K61" s="9">
        <f t="shared" si="0"/>
        <v>15</v>
      </c>
      <c r="L61" s="9">
        <f t="shared" si="0"/>
        <v>8</v>
      </c>
      <c r="M61" s="9">
        <f t="shared" si="0"/>
        <v>23206</v>
      </c>
      <c r="N61" s="9">
        <f t="shared" si="0"/>
        <v>14435</v>
      </c>
      <c r="O61" s="9">
        <f t="shared" si="0"/>
        <v>6237</v>
      </c>
      <c r="P61" s="9">
        <f t="shared" si="0"/>
        <v>2061</v>
      </c>
      <c r="Q61" s="9">
        <f t="shared" si="0"/>
        <v>473</v>
      </c>
    </row>
    <row r="62" spans="2:17" x14ac:dyDescent="0.2">
      <c r="C62" s="58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I60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5.875" customWidth="1"/>
    <col min="7" max="7" width="11" style="41"/>
    <col min="8" max="8" width="11" style="42"/>
    <col min="9" max="9" width="11" style="41"/>
    <col min="19" max="19" width="12.625" customWidth="1"/>
  </cols>
  <sheetData>
    <row r="9" spans="2:8" ht="78" customHeight="1" x14ac:dyDescent="0.2">
      <c r="B9" s="26"/>
      <c r="C9" s="23" t="s">
        <v>120</v>
      </c>
      <c r="D9" s="23" t="s">
        <v>121</v>
      </c>
      <c r="E9" s="27" t="s">
        <v>122</v>
      </c>
    </row>
    <row r="10" spans="2:8" ht="20.100000000000001" customHeight="1" thickBot="1" x14ac:dyDescent="0.25">
      <c r="B10" s="3" t="s">
        <v>198</v>
      </c>
      <c r="C10" s="40">
        <f>IF('Personas Enjuiciadas'!D11+'Personas Enjuiciadas'!E11+'Personas Enjuiciadas'!I11+'Personas Enjuiciadas'!J11&gt;0,('Personas Enjuiciadas'!D11+'Personas Enjuiciadas'!E11+'Personas Enjuiciadas'!I11+'Personas Enjuiciadas'!J11)/'Personas Enjuiciadas'!M11,"-")</f>
        <v>0.97373029772329245</v>
      </c>
      <c r="D10" s="49">
        <f>IF(AND('Personas Enjuiciadas'!D11+'Personas Enjuiciadas'!I11&gt;0,'Personas Enjuiciadas'!N11+'Personas Enjuiciadas'!P11&gt;0),('Personas Enjuiciadas'!D11+'Personas Enjuiciadas'!I11)/('Personas Enjuiciadas'!N11+'Personas Enjuiciadas'!P11),"-")</f>
        <v>0.9642857142857143</v>
      </c>
      <c r="E10" s="49">
        <f>IF(AND('Personas Enjuiciadas'!E11+'Personas Enjuiciadas'!J11&gt;0,'Personas Enjuiciadas'!O11+'Personas Enjuiciadas'!Q11&gt;0),('Personas Enjuiciadas'!E11+'Personas Enjuiciadas'!J11)/('Personas Enjuiciadas'!O11+'Personas Enjuiciadas'!Q11),"-")</f>
        <v>0.98119122257053293</v>
      </c>
      <c r="H10" s="43"/>
    </row>
    <row r="11" spans="2:8" ht="20.100000000000001" customHeight="1" thickBot="1" x14ac:dyDescent="0.25">
      <c r="B11" s="4" t="s">
        <v>199</v>
      </c>
      <c r="C11" s="40">
        <f>IF('Personas Enjuiciadas'!D12+'Personas Enjuiciadas'!E12+'Personas Enjuiciadas'!I12+'Personas Enjuiciadas'!J12&gt;0,('Personas Enjuiciadas'!D12+'Personas Enjuiciadas'!E12+'Personas Enjuiciadas'!I12+'Personas Enjuiciadas'!J12)/'Personas Enjuiciadas'!M12,"-")</f>
        <v>0.89217758985200846</v>
      </c>
      <c r="D11" s="49">
        <f>IF(AND('Personas Enjuiciadas'!D12+'Personas Enjuiciadas'!I12&gt;0,'Personas Enjuiciadas'!N12+'Personas Enjuiciadas'!P12&gt;0),('Personas Enjuiciadas'!D12+'Personas Enjuiciadas'!I12)/('Personas Enjuiciadas'!N12+'Personas Enjuiciadas'!P12),"-")</f>
        <v>0.88089330024813894</v>
      </c>
      <c r="E11" s="49">
        <f>IF(AND('Personas Enjuiciadas'!E12+'Personas Enjuiciadas'!J12&gt;0,'Personas Enjuiciadas'!O12+'Personas Enjuiciadas'!Q12&gt;0),('Personas Enjuiciadas'!E12+'Personas Enjuiciadas'!J12)/('Personas Enjuiciadas'!O12+'Personas Enjuiciadas'!Q12),"-")</f>
        <v>0.95714285714285718</v>
      </c>
      <c r="H11" s="43"/>
    </row>
    <row r="12" spans="2:8" ht="20.100000000000001" customHeight="1" thickBot="1" x14ac:dyDescent="0.25">
      <c r="B12" s="4" t="s">
        <v>200</v>
      </c>
      <c r="C12" s="40">
        <f>IF('Personas Enjuiciadas'!D13+'Personas Enjuiciadas'!E13+'Personas Enjuiciadas'!I13+'Personas Enjuiciadas'!J13&gt;0,('Personas Enjuiciadas'!D13+'Personas Enjuiciadas'!E13+'Personas Enjuiciadas'!I13+'Personas Enjuiciadas'!J13)/'Personas Enjuiciadas'!M13,"-")</f>
        <v>0.90837282780410744</v>
      </c>
      <c r="D12" s="49">
        <f>IF(AND('Personas Enjuiciadas'!D13+'Personas Enjuiciadas'!I13&gt;0,'Personas Enjuiciadas'!N13+'Personas Enjuiciadas'!P13&gt;0),('Personas Enjuiciadas'!D13+'Personas Enjuiciadas'!I13)/('Personas Enjuiciadas'!N13+'Personas Enjuiciadas'!P13),"-")</f>
        <v>0.89839572192513373</v>
      </c>
      <c r="E12" s="49">
        <f>IF(AND('Personas Enjuiciadas'!E13+'Personas Enjuiciadas'!J13&gt;0,'Personas Enjuiciadas'!O13+'Personas Enjuiciadas'!Q13&gt;0),('Personas Enjuiciadas'!E13+'Personas Enjuiciadas'!J13)/('Personas Enjuiciadas'!O13+'Personas Enjuiciadas'!Q13),"-")</f>
        <v>0.98611111111111116</v>
      </c>
      <c r="H12" s="43"/>
    </row>
    <row r="13" spans="2:8" ht="20.100000000000001" customHeight="1" thickBot="1" x14ac:dyDescent="0.25">
      <c r="B13" s="4" t="s">
        <v>201</v>
      </c>
      <c r="C13" s="40">
        <f>IF('Personas Enjuiciadas'!D14+'Personas Enjuiciadas'!E14+'Personas Enjuiciadas'!I14+'Personas Enjuiciadas'!J14&gt;0,('Personas Enjuiciadas'!D14+'Personas Enjuiciadas'!E14+'Personas Enjuiciadas'!I14+'Personas Enjuiciadas'!J14)/'Personas Enjuiciadas'!M14,"-")</f>
        <v>0.94050343249427915</v>
      </c>
      <c r="D13" s="49">
        <f>IF(AND('Personas Enjuiciadas'!D14+'Personas Enjuiciadas'!I14&gt;0,'Personas Enjuiciadas'!N14+'Personas Enjuiciadas'!P14&gt;0),('Personas Enjuiciadas'!D14+'Personas Enjuiciadas'!I14)/('Personas Enjuiciadas'!N14+'Personas Enjuiciadas'!P14),"-")</f>
        <v>0.93499308437067774</v>
      </c>
      <c r="E13" s="49">
        <f>IF(AND('Personas Enjuiciadas'!E14+'Personas Enjuiciadas'!J14&gt;0,'Personas Enjuiciadas'!O14+'Personas Enjuiciadas'!Q14&gt;0),('Personas Enjuiciadas'!E14+'Personas Enjuiciadas'!J14)/('Personas Enjuiciadas'!O14+'Personas Enjuiciadas'!Q14),"-")</f>
        <v>0.9668874172185431</v>
      </c>
      <c r="H13" s="43"/>
    </row>
    <row r="14" spans="2:8" ht="20.100000000000001" customHeight="1" thickBot="1" x14ac:dyDescent="0.25">
      <c r="B14" s="4" t="s">
        <v>202</v>
      </c>
      <c r="C14" s="40">
        <f>IF('Personas Enjuiciadas'!D15+'Personas Enjuiciadas'!E15+'Personas Enjuiciadas'!I15+'Personas Enjuiciadas'!J15&gt;0,('Personas Enjuiciadas'!D15+'Personas Enjuiciadas'!E15+'Personas Enjuiciadas'!I15+'Personas Enjuiciadas'!J15)/'Personas Enjuiciadas'!M15,"-")</f>
        <v>0.94008264462809921</v>
      </c>
      <c r="D14" s="49">
        <f>IF(AND('Personas Enjuiciadas'!D15+'Personas Enjuiciadas'!I15&gt;0,'Personas Enjuiciadas'!N15+'Personas Enjuiciadas'!P15&gt;0),('Personas Enjuiciadas'!D15+'Personas Enjuiciadas'!I15)/('Personas Enjuiciadas'!N15+'Personas Enjuiciadas'!P15),"-")</f>
        <v>0.91591591591591592</v>
      </c>
      <c r="E14" s="49">
        <f>IF(AND('Personas Enjuiciadas'!E15+'Personas Enjuiciadas'!J15&gt;0,'Personas Enjuiciadas'!O15+'Personas Enjuiciadas'!Q15&gt;0),('Personas Enjuiciadas'!E15+'Personas Enjuiciadas'!J15)/('Personas Enjuiciadas'!O15+'Personas Enjuiciadas'!Q15),"-")</f>
        <v>0.99337748344370858</v>
      </c>
      <c r="H14" s="43"/>
    </row>
    <row r="15" spans="2:8" ht="20.100000000000001" customHeight="1" thickBot="1" x14ac:dyDescent="0.25">
      <c r="B15" s="4" t="s">
        <v>203</v>
      </c>
      <c r="C15" s="40">
        <f>IF('Personas Enjuiciadas'!D16+'Personas Enjuiciadas'!E16+'Personas Enjuiciadas'!I16+'Personas Enjuiciadas'!J16&gt;0,('Personas Enjuiciadas'!D16+'Personas Enjuiciadas'!E16+'Personas Enjuiciadas'!I16+'Personas Enjuiciadas'!J16)/'Personas Enjuiciadas'!M16,"-")</f>
        <v>0.93251533742331283</v>
      </c>
      <c r="D15" s="49">
        <f>IF(AND('Personas Enjuiciadas'!D16+'Personas Enjuiciadas'!I16&gt;0,'Personas Enjuiciadas'!N16+'Personas Enjuiciadas'!P16&gt;0),('Personas Enjuiciadas'!D16+'Personas Enjuiciadas'!I16)/('Personas Enjuiciadas'!N16+'Personas Enjuiciadas'!P16),"-")</f>
        <v>0.9278688524590164</v>
      </c>
      <c r="E15" s="49">
        <f>IF(AND('Personas Enjuiciadas'!E16+'Personas Enjuiciadas'!J16&gt;0,'Personas Enjuiciadas'!O16+'Personas Enjuiciadas'!Q16&gt;0),('Personas Enjuiciadas'!E16+'Personas Enjuiciadas'!J16)/('Personas Enjuiciadas'!O16+'Personas Enjuiciadas'!Q16),"-")</f>
        <v>1</v>
      </c>
      <c r="H15" s="43"/>
    </row>
    <row r="16" spans="2:8" ht="20.100000000000001" customHeight="1" thickBot="1" x14ac:dyDescent="0.25">
      <c r="B16" s="4" t="s">
        <v>204</v>
      </c>
      <c r="C16" s="40">
        <f>IF('Personas Enjuiciadas'!D17+'Personas Enjuiciadas'!E17+'Personas Enjuiciadas'!I17+'Personas Enjuiciadas'!J17&gt;0,('Personas Enjuiciadas'!D17+'Personas Enjuiciadas'!E17+'Personas Enjuiciadas'!I17+'Personas Enjuiciadas'!J17)/'Personas Enjuiciadas'!M17,"-")</f>
        <v>0.74601063829787229</v>
      </c>
      <c r="D16" s="49">
        <f>IF(AND('Personas Enjuiciadas'!D17+'Personas Enjuiciadas'!I17&gt;0,'Personas Enjuiciadas'!N17+'Personas Enjuiciadas'!P17&gt;0),('Personas Enjuiciadas'!D17+'Personas Enjuiciadas'!I17)/('Personas Enjuiciadas'!N17+'Personas Enjuiciadas'!P17),"-")</f>
        <v>0.71401869158878506</v>
      </c>
      <c r="E16" s="49">
        <f>IF(AND('Personas Enjuiciadas'!E17+'Personas Enjuiciadas'!J17&gt;0,'Personas Enjuiciadas'!O17+'Personas Enjuiciadas'!Q17&gt;0),('Personas Enjuiciadas'!E17+'Personas Enjuiciadas'!J17)/('Personas Enjuiciadas'!O17+'Personas Enjuiciadas'!Q17),"-")</f>
        <v>0.82488479262672809</v>
      </c>
      <c r="H16" s="43"/>
    </row>
    <row r="17" spans="2:8" ht="20.100000000000001" customHeight="1" thickBot="1" x14ac:dyDescent="0.25">
      <c r="B17" s="4" t="s">
        <v>205</v>
      </c>
      <c r="C17" s="40">
        <f>IF('Personas Enjuiciadas'!D18+'Personas Enjuiciadas'!E18+'Personas Enjuiciadas'!I18+'Personas Enjuiciadas'!J18&gt;0,('Personas Enjuiciadas'!D18+'Personas Enjuiciadas'!E18+'Personas Enjuiciadas'!I18+'Personas Enjuiciadas'!J18)/'Personas Enjuiciadas'!M18,"-")</f>
        <v>0.73568818514007306</v>
      </c>
      <c r="D17" s="49">
        <f>IF(AND('Personas Enjuiciadas'!D18+'Personas Enjuiciadas'!I18&gt;0,'Personas Enjuiciadas'!N18+'Personas Enjuiciadas'!P18&gt;0),('Personas Enjuiciadas'!D18+'Personas Enjuiciadas'!I18)/('Personas Enjuiciadas'!N18+'Personas Enjuiciadas'!P18),"-")</f>
        <v>0.71291208791208793</v>
      </c>
      <c r="E17" s="49">
        <f>IF(AND('Personas Enjuiciadas'!E18+'Personas Enjuiciadas'!J18&gt;0,'Personas Enjuiciadas'!O18+'Personas Enjuiciadas'!Q18&gt;0),('Personas Enjuiciadas'!E18+'Personas Enjuiciadas'!J18)/('Personas Enjuiciadas'!O18+'Personas Enjuiciadas'!Q18),"-")</f>
        <v>0.91397849462365588</v>
      </c>
      <c r="H17" s="43"/>
    </row>
    <row r="18" spans="2:8" ht="20.100000000000001" customHeight="1" thickBot="1" x14ac:dyDescent="0.25">
      <c r="B18" s="4" t="s">
        <v>206</v>
      </c>
      <c r="C18" s="40">
        <f>IF('Personas Enjuiciadas'!D19+'Personas Enjuiciadas'!E19+'Personas Enjuiciadas'!I19+'Personas Enjuiciadas'!J19&gt;0,('Personas Enjuiciadas'!D19+'Personas Enjuiciadas'!E19+'Personas Enjuiciadas'!I19+'Personas Enjuiciadas'!J19)/'Personas Enjuiciadas'!M19,"-")</f>
        <v>0.96478873239436624</v>
      </c>
      <c r="D18" s="49">
        <f>IF(AND('Personas Enjuiciadas'!D19+'Personas Enjuiciadas'!I19&gt;0,'Personas Enjuiciadas'!N19+'Personas Enjuiciadas'!P19&gt;0),('Personas Enjuiciadas'!D19+'Personas Enjuiciadas'!I19)/('Personas Enjuiciadas'!N19+'Personas Enjuiciadas'!P19),"-")</f>
        <v>0.96590909090909094</v>
      </c>
      <c r="E18" s="49">
        <f>IF(AND('Personas Enjuiciadas'!E19+'Personas Enjuiciadas'!J19&gt;0,'Personas Enjuiciadas'!O19+'Personas Enjuiciadas'!Q19&gt;0),('Personas Enjuiciadas'!E19+'Personas Enjuiciadas'!J19)/('Personas Enjuiciadas'!O19+'Personas Enjuiciadas'!Q19),"-")</f>
        <v>0.96296296296296291</v>
      </c>
      <c r="H18" s="43"/>
    </row>
    <row r="19" spans="2:8" ht="20.100000000000001" customHeight="1" thickBot="1" x14ac:dyDescent="0.25">
      <c r="B19" s="4" t="s">
        <v>207</v>
      </c>
      <c r="C19" s="40">
        <f>IF('Personas Enjuiciadas'!D20+'Personas Enjuiciadas'!E20+'Personas Enjuiciadas'!I20+'Personas Enjuiciadas'!J20&gt;0,('Personas Enjuiciadas'!D20+'Personas Enjuiciadas'!E20+'Personas Enjuiciadas'!I20+'Personas Enjuiciadas'!J20)/'Personas Enjuiciadas'!M20,"-")</f>
        <v>0.8571428571428571</v>
      </c>
      <c r="D19" s="49">
        <f>IF(AND('Personas Enjuiciadas'!D20+'Personas Enjuiciadas'!I20&gt;0,'Personas Enjuiciadas'!N20+'Personas Enjuiciadas'!P20&gt;0),('Personas Enjuiciadas'!D20+'Personas Enjuiciadas'!I20)/('Personas Enjuiciadas'!N20+'Personas Enjuiciadas'!P20),"-")</f>
        <v>0.8</v>
      </c>
      <c r="E19" s="49">
        <f>IF(AND('Personas Enjuiciadas'!E20+'Personas Enjuiciadas'!J20&gt;0,'Personas Enjuiciadas'!O20+'Personas Enjuiciadas'!Q20&gt;0),('Personas Enjuiciadas'!E20+'Personas Enjuiciadas'!J20)/('Personas Enjuiciadas'!O20+'Personas Enjuiciadas'!Q20),"-")</f>
        <v>1</v>
      </c>
      <c r="H19" s="43"/>
    </row>
    <row r="20" spans="2:8" ht="20.100000000000001" customHeight="1" thickBot="1" x14ac:dyDescent="0.25">
      <c r="B20" s="4" t="s">
        <v>208</v>
      </c>
      <c r="C20" s="40">
        <f>IF('Personas Enjuiciadas'!D21+'Personas Enjuiciadas'!E21+'Personas Enjuiciadas'!I21+'Personas Enjuiciadas'!J21&gt;0,('Personas Enjuiciadas'!D21+'Personas Enjuiciadas'!E21+'Personas Enjuiciadas'!I21+'Personas Enjuiciadas'!J21)/'Personas Enjuiciadas'!M21,"-")</f>
        <v>0.92963752665245203</v>
      </c>
      <c r="D20" s="49">
        <f>IF(AND('Personas Enjuiciadas'!D21+'Personas Enjuiciadas'!I21&gt;0,'Personas Enjuiciadas'!N21+'Personas Enjuiciadas'!P21&gt;0),('Personas Enjuiciadas'!D21+'Personas Enjuiciadas'!I21)/('Personas Enjuiciadas'!N21+'Personas Enjuiciadas'!P21),"-")</f>
        <v>0.91095890410958902</v>
      </c>
      <c r="E20" s="49">
        <f>IF(AND('Personas Enjuiciadas'!E21+'Personas Enjuiciadas'!J21&gt;0,'Personas Enjuiciadas'!O21+'Personas Enjuiciadas'!Q21&gt;0),('Personas Enjuiciadas'!E21+'Personas Enjuiciadas'!J21)/('Personas Enjuiciadas'!O21+'Personas Enjuiciadas'!Q21),"-")</f>
        <v>0.96045197740112997</v>
      </c>
      <c r="H20" s="43"/>
    </row>
    <row r="21" spans="2:8" ht="20.100000000000001" customHeight="1" thickBot="1" x14ac:dyDescent="0.25">
      <c r="B21" s="4" t="s">
        <v>209</v>
      </c>
      <c r="C21" s="40">
        <f>IF('Personas Enjuiciadas'!D22+'Personas Enjuiciadas'!E22+'Personas Enjuiciadas'!I22+'Personas Enjuiciadas'!J22&gt;0,('Personas Enjuiciadas'!D22+'Personas Enjuiciadas'!E22+'Personas Enjuiciadas'!I22+'Personas Enjuiciadas'!J22)/'Personas Enjuiciadas'!M22,"-")</f>
        <v>0.9268774703557312</v>
      </c>
      <c r="D21" s="49">
        <f>IF(AND('Personas Enjuiciadas'!D22+'Personas Enjuiciadas'!I22&gt;0,'Personas Enjuiciadas'!N22+'Personas Enjuiciadas'!P22&gt;0),('Personas Enjuiciadas'!D22+'Personas Enjuiciadas'!I22)/('Personas Enjuiciadas'!N22+'Personas Enjuiciadas'!P22),"-")</f>
        <v>0.91325301204819276</v>
      </c>
      <c r="E21" s="49">
        <f>IF(AND('Personas Enjuiciadas'!E22+'Personas Enjuiciadas'!J22&gt;0,'Personas Enjuiciadas'!O22+'Personas Enjuiciadas'!Q22&gt;0),('Personas Enjuiciadas'!E22+'Personas Enjuiciadas'!J22)/('Personas Enjuiciadas'!O22+'Personas Enjuiciadas'!Q22),"-")</f>
        <v>0.98901098901098905</v>
      </c>
      <c r="H21" s="43"/>
    </row>
    <row r="22" spans="2:8" ht="20.100000000000001" customHeight="1" thickBot="1" x14ac:dyDescent="0.25">
      <c r="B22" s="4" t="s">
        <v>210</v>
      </c>
      <c r="C22" s="40">
        <f>IF('Personas Enjuiciadas'!D23+'Personas Enjuiciadas'!E23+'Personas Enjuiciadas'!I23+'Personas Enjuiciadas'!J23&gt;0,('Personas Enjuiciadas'!D23+'Personas Enjuiciadas'!E23+'Personas Enjuiciadas'!I23+'Personas Enjuiciadas'!J23)/'Personas Enjuiciadas'!M23,"-")</f>
        <v>0.94032921810699588</v>
      </c>
      <c r="D22" s="49">
        <f>IF(AND('Personas Enjuiciadas'!D23+'Personas Enjuiciadas'!I23&gt;0,'Personas Enjuiciadas'!N23+'Personas Enjuiciadas'!P23&gt;0),('Personas Enjuiciadas'!D23+'Personas Enjuiciadas'!I23)/('Personas Enjuiciadas'!N23+'Personas Enjuiciadas'!P23),"-")</f>
        <v>0.93254637436762222</v>
      </c>
      <c r="E22" s="49">
        <f>IF(AND('Personas Enjuiciadas'!E23+'Personas Enjuiciadas'!J23&gt;0,'Personas Enjuiciadas'!O23+'Personas Enjuiciadas'!Q23&gt;0),('Personas Enjuiciadas'!E23+'Personas Enjuiciadas'!J23)/('Personas Enjuiciadas'!O23+'Personas Enjuiciadas'!Q23),"-")</f>
        <v>0.9525065963060686</v>
      </c>
      <c r="H22" s="43"/>
    </row>
    <row r="23" spans="2:8" ht="20.100000000000001" customHeight="1" thickBot="1" x14ac:dyDescent="0.25">
      <c r="B23" s="4" t="s">
        <v>211</v>
      </c>
      <c r="C23" s="40">
        <f>IF('Personas Enjuiciadas'!D24+'Personas Enjuiciadas'!E24+'Personas Enjuiciadas'!I24+'Personas Enjuiciadas'!J24&gt;0,('Personas Enjuiciadas'!D24+'Personas Enjuiciadas'!E24+'Personas Enjuiciadas'!I24+'Personas Enjuiciadas'!J24)/'Personas Enjuiciadas'!M24,"-")</f>
        <v>0.93984514592019064</v>
      </c>
      <c r="D23" s="49">
        <f>IF(AND('Personas Enjuiciadas'!D24+'Personas Enjuiciadas'!I24&gt;0,'Personas Enjuiciadas'!N24+'Personas Enjuiciadas'!P24&gt;0),('Personas Enjuiciadas'!D24+'Personas Enjuiciadas'!I24)/('Personas Enjuiciadas'!N24+'Personas Enjuiciadas'!P24),"-")</f>
        <v>0.93607641440117562</v>
      </c>
      <c r="E23" s="49">
        <f>IF(AND('Personas Enjuiciadas'!E24+'Personas Enjuiciadas'!J24&gt;0,'Personas Enjuiciadas'!O24+'Personas Enjuiciadas'!Q24&gt;0),('Personas Enjuiciadas'!E24+'Personas Enjuiciadas'!J24)/('Personas Enjuiciadas'!O24+'Personas Enjuiciadas'!Q24),"-")</f>
        <v>0.95597484276729561</v>
      </c>
      <c r="H23" s="43"/>
    </row>
    <row r="24" spans="2:8" ht="20.100000000000001" customHeight="1" thickBot="1" x14ac:dyDescent="0.25">
      <c r="B24" s="4" t="s">
        <v>212</v>
      </c>
      <c r="C24" s="40">
        <f>IF('Personas Enjuiciadas'!D25+'Personas Enjuiciadas'!E25+'Personas Enjuiciadas'!I25+'Personas Enjuiciadas'!J25&gt;0,('Personas Enjuiciadas'!D25+'Personas Enjuiciadas'!E25+'Personas Enjuiciadas'!I25+'Personas Enjuiciadas'!J25)/'Personas Enjuiciadas'!M25,"-")</f>
        <v>0.87971905179982446</v>
      </c>
      <c r="D24" s="49">
        <f>IF(AND('Personas Enjuiciadas'!D25+'Personas Enjuiciadas'!I25&gt;0,'Personas Enjuiciadas'!N25+'Personas Enjuiciadas'!P25&gt;0),('Personas Enjuiciadas'!D25+'Personas Enjuiciadas'!I25)/('Personas Enjuiciadas'!N25+'Personas Enjuiciadas'!P25),"-")</f>
        <v>0.86431623931623935</v>
      </c>
      <c r="E24" s="49">
        <f>IF(AND('Personas Enjuiciadas'!E25+'Personas Enjuiciadas'!J25&gt;0,'Personas Enjuiciadas'!O25+'Personas Enjuiciadas'!Q25&gt;0),('Personas Enjuiciadas'!E25+'Personas Enjuiciadas'!J25)/('Personas Enjuiciadas'!O25+'Personas Enjuiciadas'!Q25),"-")</f>
        <v>0.95073891625615758</v>
      </c>
      <c r="H24" s="43"/>
    </row>
    <row r="25" spans="2:8" ht="20.100000000000001" customHeight="1" thickBot="1" x14ac:dyDescent="0.25">
      <c r="B25" s="5" t="s">
        <v>213</v>
      </c>
      <c r="C25" s="40">
        <f>IF('Personas Enjuiciadas'!D26+'Personas Enjuiciadas'!E26+'Personas Enjuiciadas'!I26+'Personas Enjuiciadas'!J26&gt;0,('Personas Enjuiciadas'!D26+'Personas Enjuiciadas'!E26+'Personas Enjuiciadas'!I26+'Personas Enjuiciadas'!J26)/'Personas Enjuiciadas'!M26,"-")</f>
        <v>0.88571428571428568</v>
      </c>
      <c r="D25" s="49">
        <f>IF(AND('Personas Enjuiciadas'!D26+'Personas Enjuiciadas'!I26&gt;0,'Personas Enjuiciadas'!N26+'Personas Enjuiciadas'!P26&gt;0),('Personas Enjuiciadas'!D26+'Personas Enjuiciadas'!I26)/('Personas Enjuiciadas'!N26+'Personas Enjuiciadas'!P26),"-")</f>
        <v>0.86792452830188682</v>
      </c>
      <c r="E25" s="49">
        <f>IF(AND('Personas Enjuiciadas'!E26+'Personas Enjuiciadas'!J26&gt;0,'Personas Enjuiciadas'!O26+'Personas Enjuiciadas'!Q26&gt;0),('Personas Enjuiciadas'!E26+'Personas Enjuiciadas'!J26)/('Personas Enjuiciadas'!O26+'Personas Enjuiciadas'!Q26),"-")</f>
        <v>0.94117647058823528</v>
      </c>
      <c r="H25" s="43"/>
    </row>
    <row r="26" spans="2:8" ht="20.100000000000001" customHeight="1" thickBot="1" x14ac:dyDescent="0.25">
      <c r="B26" s="6" t="s">
        <v>214</v>
      </c>
      <c r="C26" s="40">
        <f>IF('Personas Enjuiciadas'!D27+'Personas Enjuiciadas'!E27+'Personas Enjuiciadas'!I27+'Personas Enjuiciadas'!J27&gt;0,('Personas Enjuiciadas'!D27+'Personas Enjuiciadas'!E27+'Personas Enjuiciadas'!I27+'Personas Enjuiciadas'!J27)/'Personas Enjuiciadas'!M27,"-")</f>
        <v>0.78125</v>
      </c>
      <c r="D26" s="49">
        <f>IF(AND('Personas Enjuiciadas'!D27+'Personas Enjuiciadas'!I27&gt;0,'Personas Enjuiciadas'!N27+'Personas Enjuiciadas'!P27&gt;0),('Personas Enjuiciadas'!D27+'Personas Enjuiciadas'!I27)/('Personas Enjuiciadas'!N27+'Personas Enjuiciadas'!P27),"-")</f>
        <v>0.7407407407407407</v>
      </c>
      <c r="E26" s="49">
        <f>IF(AND('Personas Enjuiciadas'!E27+'Personas Enjuiciadas'!J27&gt;0,'Personas Enjuiciadas'!O27+'Personas Enjuiciadas'!Q27&gt;0),('Personas Enjuiciadas'!E27+'Personas Enjuiciadas'!J27)/('Personas Enjuiciadas'!O27+'Personas Enjuiciadas'!Q27),"-")</f>
        <v>1</v>
      </c>
      <c r="H26" s="43"/>
    </row>
    <row r="27" spans="2:8" ht="20.100000000000001" customHeight="1" thickBot="1" x14ac:dyDescent="0.25">
      <c r="B27" s="4" t="s">
        <v>215</v>
      </c>
      <c r="C27" s="40">
        <f>IF('Personas Enjuiciadas'!D28+'Personas Enjuiciadas'!E28+'Personas Enjuiciadas'!I28+'Personas Enjuiciadas'!J28&gt;0,('Personas Enjuiciadas'!D28+'Personas Enjuiciadas'!E28+'Personas Enjuiciadas'!I28+'Personas Enjuiciadas'!J28)/'Personas Enjuiciadas'!M28,"-")</f>
        <v>0.99193548387096775</v>
      </c>
      <c r="D27" s="49">
        <f>IF(AND('Personas Enjuiciadas'!D28+'Personas Enjuiciadas'!I28&gt;0,'Personas Enjuiciadas'!N28+'Personas Enjuiciadas'!P28&gt;0),('Personas Enjuiciadas'!D28+'Personas Enjuiciadas'!I28)/('Personas Enjuiciadas'!N28+'Personas Enjuiciadas'!P28),"-")</f>
        <v>0.98684210526315785</v>
      </c>
      <c r="E27" s="49">
        <f>IF(AND('Personas Enjuiciadas'!E28+'Personas Enjuiciadas'!J28&gt;0,'Personas Enjuiciadas'!O28+'Personas Enjuiciadas'!Q28&gt;0),('Personas Enjuiciadas'!E28+'Personas Enjuiciadas'!J28)/('Personas Enjuiciadas'!O28+'Personas Enjuiciadas'!Q28),"-")</f>
        <v>1</v>
      </c>
      <c r="H27" s="43"/>
    </row>
    <row r="28" spans="2:8" ht="20.100000000000001" customHeight="1" thickBot="1" x14ac:dyDescent="0.25">
      <c r="B28" s="4" t="s">
        <v>216</v>
      </c>
      <c r="C28" s="40">
        <f>IF('Personas Enjuiciadas'!D29+'Personas Enjuiciadas'!E29+'Personas Enjuiciadas'!I29+'Personas Enjuiciadas'!J29&gt;0,('Personas Enjuiciadas'!D29+'Personas Enjuiciadas'!E29+'Personas Enjuiciadas'!I29+'Personas Enjuiciadas'!J29)/'Personas Enjuiciadas'!M29,"-")</f>
        <v>0.90853658536585369</v>
      </c>
      <c r="D28" s="49">
        <f>IF(AND('Personas Enjuiciadas'!D29+'Personas Enjuiciadas'!I29&gt;0,'Personas Enjuiciadas'!N29+'Personas Enjuiciadas'!P29&gt;0),('Personas Enjuiciadas'!D29+'Personas Enjuiciadas'!I29)/('Personas Enjuiciadas'!N29+'Personas Enjuiciadas'!P29),"-")</f>
        <v>0.92086330935251803</v>
      </c>
      <c r="E28" s="49">
        <f>IF(AND('Personas Enjuiciadas'!E29+'Personas Enjuiciadas'!J29&gt;0,'Personas Enjuiciadas'!O29+'Personas Enjuiciadas'!Q29&gt;0),('Personas Enjuiciadas'!E29+'Personas Enjuiciadas'!J29)/('Personas Enjuiciadas'!O29+'Personas Enjuiciadas'!Q29),"-")</f>
        <v>0.84</v>
      </c>
      <c r="H28" s="43"/>
    </row>
    <row r="29" spans="2:8" ht="20.100000000000001" customHeight="1" thickBot="1" x14ac:dyDescent="0.25">
      <c r="B29" s="4" t="s">
        <v>217</v>
      </c>
      <c r="C29" s="40">
        <f>IF('Personas Enjuiciadas'!D30+'Personas Enjuiciadas'!E30+'Personas Enjuiciadas'!I30+'Personas Enjuiciadas'!J30&gt;0,('Personas Enjuiciadas'!D30+'Personas Enjuiciadas'!E30+'Personas Enjuiciadas'!I30+'Personas Enjuiciadas'!J30)/'Personas Enjuiciadas'!M30,"-")</f>
        <v>1</v>
      </c>
      <c r="D29" s="49">
        <f>IF(AND('Personas Enjuiciadas'!D30+'Personas Enjuiciadas'!I30&gt;0,'Personas Enjuiciadas'!N30+'Personas Enjuiciadas'!P30&gt;0),('Personas Enjuiciadas'!D30+'Personas Enjuiciadas'!I30)/('Personas Enjuiciadas'!N30+'Personas Enjuiciadas'!P30),"-")</f>
        <v>1</v>
      </c>
      <c r="E29" s="49">
        <f>IF(AND('Personas Enjuiciadas'!E30+'Personas Enjuiciadas'!J30&gt;0,'Personas Enjuiciadas'!O30+'Personas Enjuiciadas'!Q30&gt;0),('Personas Enjuiciadas'!E30+'Personas Enjuiciadas'!J30)/('Personas Enjuiciadas'!O30+'Personas Enjuiciadas'!Q30),"-")</f>
        <v>1</v>
      </c>
      <c r="H29" s="43"/>
    </row>
    <row r="30" spans="2:8" ht="20.100000000000001" customHeight="1" thickBot="1" x14ac:dyDescent="0.25">
      <c r="B30" s="4" t="s">
        <v>218</v>
      </c>
      <c r="C30" s="40">
        <f>IF('Personas Enjuiciadas'!D31+'Personas Enjuiciadas'!E31+'Personas Enjuiciadas'!I31+'Personas Enjuiciadas'!J31&gt;0,('Personas Enjuiciadas'!D31+'Personas Enjuiciadas'!E31+'Personas Enjuiciadas'!I31+'Personas Enjuiciadas'!J31)/'Personas Enjuiciadas'!M31,"-")</f>
        <v>0.60344827586206895</v>
      </c>
      <c r="D30" s="49">
        <f>IF(AND('Personas Enjuiciadas'!D31+'Personas Enjuiciadas'!I31&gt;0,'Personas Enjuiciadas'!N31+'Personas Enjuiciadas'!P31&gt;0),('Personas Enjuiciadas'!D31+'Personas Enjuiciadas'!I31)/('Personas Enjuiciadas'!N31+'Personas Enjuiciadas'!P31),"-")</f>
        <v>0.63265306122448983</v>
      </c>
      <c r="E30" s="49">
        <f>IF(AND('Personas Enjuiciadas'!E31+'Personas Enjuiciadas'!J31&gt;0,'Personas Enjuiciadas'!O31+'Personas Enjuiciadas'!Q31&gt;0),('Personas Enjuiciadas'!E31+'Personas Enjuiciadas'!J31)/('Personas Enjuiciadas'!O31+'Personas Enjuiciadas'!Q31),"-")</f>
        <v>0.44444444444444442</v>
      </c>
      <c r="H30" s="43"/>
    </row>
    <row r="31" spans="2:8" ht="20.100000000000001" customHeight="1" thickBot="1" x14ac:dyDescent="0.25">
      <c r="B31" s="4" t="s">
        <v>219</v>
      </c>
      <c r="C31" s="40">
        <f>IF('Personas Enjuiciadas'!D32+'Personas Enjuiciadas'!E32+'Personas Enjuiciadas'!I32+'Personas Enjuiciadas'!J32&gt;0,('Personas Enjuiciadas'!D32+'Personas Enjuiciadas'!E32+'Personas Enjuiciadas'!I32+'Personas Enjuiciadas'!J32)/'Personas Enjuiciadas'!M32,"-")</f>
        <v>0.88235294117647056</v>
      </c>
      <c r="D31" s="49">
        <f>IF(AND('Personas Enjuiciadas'!D32+'Personas Enjuiciadas'!I32&gt;0,'Personas Enjuiciadas'!N32+'Personas Enjuiciadas'!P32&gt;0),('Personas Enjuiciadas'!D32+'Personas Enjuiciadas'!I32)/('Personas Enjuiciadas'!N32+'Personas Enjuiciadas'!P32),"-")</f>
        <v>0.82857142857142863</v>
      </c>
      <c r="E31" s="49">
        <f>IF(AND('Personas Enjuiciadas'!E32+'Personas Enjuiciadas'!J32&gt;0,'Personas Enjuiciadas'!O32+'Personas Enjuiciadas'!Q32&gt;0),('Personas Enjuiciadas'!E32+'Personas Enjuiciadas'!J32)/('Personas Enjuiciadas'!O32+'Personas Enjuiciadas'!Q32),"-")</f>
        <v>1</v>
      </c>
      <c r="H31" s="43"/>
    </row>
    <row r="32" spans="2:8" ht="20.100000000000001" customHeight="1" thickBot="1" x14ac:dyDescent="0.25">
      <c r="B32" s="4" t="s">
        <v>220</v>
      </c>
      <c r="C32" s="40">
        <f>IF('Personas Enjuiciadas'!D33+'Personas Enjuiciadas'!E33+'Personas Enjuiciadas'!I33+'Personas Enjuiciadas'!J33&gt;0,('Personas Enjuiciadas'!D33+'Personas Enjuiciadas'!E33+'Personas Enjuiciadas'!I33+'Personas Enjuiciadas'!J33)/'Personas Enjuiciadas'!M33,"-")</f>
        <v>0.97222222222222221</v>
      </c>
      <c r="D32" s="49">
        <f>IF(AND('Personas Enjuiciadas'!D33+'Personas Enjuiciadas'!I33&gt;0,'Personas Enjuiciadas'!N33+'Personas Enjuiciadas'!P33&gt;0),('Personas Enjuiciadas'!D33+'Personas Enjuiciadas'!I33)/('Personas Enjuiciadas'!N33+'Personas Enjuiciadas'!P33),"-")</f>
        <v>0.9375</v>
      </c>
      <c r="E32" s="49">
        <f>IF(AND('Personas Enjuiciadas'!E33+'Personas Enjuiciadas'!J33&gt;0,'Personas Enjuiciadas'!O33+'Personas Enjuiciadas'!Q33&gt;0),('Personas Enjuiciadas'!E33+'Personas Enjuiciadas'!J33)/('Personas Enjuiciadas'!O33+'Personas Enjuiciadas'!Q33),"-")</f>
        <v>1</v>
      </c>
      <c r="H32" s="43"/>
    </row>
    <row r="33" spans="2:8" ht="20.100000000000001" customHeight="1" thickBot="1" x14ac:dyDescent="0.25">
      <c r="B33" s="4" t="s">
        <v>221</v>
      </c>
      <c r="C33" s="40">
        <f>IF('Personas Enjuiciadas'!D34+'Personas Enjuiciadas'!E34+'Personas Enjuiciadas'!I34+'Personas Enjuiciadas'!J34&gt;0,('Personas Enjuiciadas'!D34+'Personas Enjuiciadas'!E34+'Personas Enjuiciadas'!I34+'Personas Enjuiciadas'!J34)/'Personas Enjuiciadas'!M34,"-")</f>
        <v>0.66666666666666663</v>
      </c>
      <c r="D33" s="49">
        <f>IF(AND('Personas Enjuiciadas'!D34+'Personas Enjuiciadas'!I34&gt;0,'Personas Enjuiciadas'!N34+'Personas Enjuiciadas'!P34&gt;0),('Personas Enjuiciadas'!D34+'Personas Enjuiciadas'!I34)/('Personas Enjuiciadas'!N34+'Personas Enjuiciadas'!P34),"-")</f>
        <v>0.66176470588235292</v>
      </c>
      <c r="E33" s="49">
        <f>IF(AND('Personas Enjuiciadas'!E34+'Personas Enjuiciadas'!J34&gt;0,'Personas Enjuiciadas'!O34+'Personas Enjuiciadas'!Q34&gt;0),('Personas Enjuiciadas'!E34+'Personas Enjuiciadas'!J34)/('Personas Enjuiciadas'!O34+'Personas Enjuiciadas'!Q34),"-")</f>
        <v>1</v>
      </c>
      <c r="H33" s="43"/>
    </row>
    <row r="34" spans="2:8" ht="20.100000000000001" customHeight="1" thickBot="1" x14ac:dyDescent="0.25">
      <c r="B34" s="4" t="s">
        <v>222</v>
      </c>
      <c r="C34" s="40">
        <f>IF('Personas Enjuiciadas'!D35+'Personas Enjuiciadas'!E35+'Personas Enjuiciadas'!I35+'Personas Enjuiciadas'!J35&gt;0,('Personas Enjuiciadas'!D35+'Personas Enjuiciadas'!E35+'Personas Enjuiciadas'!I35+'Personas Enjuiciadas'!J35)/'Personas Enjuiciadas'!M35,"-")</f>
        <v>0.70370370370370372</v>
      </c>
      <c r="D34" s="49">
        <f>IF(AND('Personas Enjuiciadas'!D35+'Personas Enjuiciadas'!I35&gt;0,'Personas Enjuiciadas'!N35+'Personas Enjuiciadas'!P35&gt;0),('Personas Enjuiciadas'!D35+'Personas Enjuiciadas'!I35)/('Personas Enjuiciadas'!N35+'Personas Enjuiciadas'!P35),"-")</f>
        <v>0.65217391304347827</v>
      </c>
      <c r="E34" s="49">
        <f>IF(AND('Personas Enjuiciadas'!E35+'Personas Enjuiciadas'!J35&gt;0,'Personas Enjuiciadas'!O35+'Personas Enjuiciadas'!Q35&gt;0),('Personas Enjuiciadas'!E35+'Personas Enjuiciadas'!J35)/('Personas Enjuiciadas'!O35+'Personas Enjuiciadas'!Q35),"-")</f>
        <v>1</v>
      </c>
      <c r="H34" s="43"/>
    </row>
    <row r="35" spans="2:8" ht="20.100000000000001" customHeight="1" thickBot="1" x14ac:dyDescent="0.25">
      <c r="B35" s="4" t="s">
        <v>223</v>
      </c>
      <c r="C35" s="40">
        <f>IF('Personas Enjuiciadas'!D36+'Personas Enjuiciadas'!E36+'Personas Enjuiciadas'!I36+'Personas Enjuiciadas'!J36&gt;0,('Personas Enjuiciadas'!D36+'Personas Enjuiciadas'!E36+'Personas Enjuiciadas'!I36+'Personas Enjuiciadas'!J36)/'Personas Enjuiciadas'!M36,"-")</f>
        <v>0.86075949367088611</v>
      </c>
      <c r="D35" s="49">
        <f>IF(AND('Personas Enjuiciadas'!D36+'Personas Enjuiciadas'!I36&gt;0,'Personas Enjuiciadas'!N36+'Personas Enjuiciadas'!P36&gt;0),('Personas Enjuiciadas'!D36+'Personas Enjuiciadas'!I36)/('Personas Enjuiciadas'!N36+'Personas Enjuiciadas'!P36),"-")</f>
        <v>0.83333333333333337</v>
      </c>
      <c r="E35" s="49">
        <f>IF(AND('Personas Enjuiciadas'!E36+'Personas Enjuiciadas'!J36&gt;0,'Personas Enjuiciadas'!O36+'Personas Enjuiciadas'!Q36&gt;0),('Personas Enjuiciadas'!E36+'Personas Enjuiciadas'!J36)/('Personas Enjuiciadas'!O36+'Personas Enjuiciadas'!Q36),"-")</f>
        <v>0.92</v>
      </c>
      <c r="H35" s="43"/>
    </row>
    <row r="36" spans="2:8" ht="20.100000000000001" customHeight="1" thickBot="1" x14ac:dyDescent="0.25">
      <c r="B36" s="4" t="s">
        <v>224</v>
      </c>
      <c r="C36" s="40">
        <f>IF('Personas Enjuiciadas'!D37+'Personas Enjuiciadas'!E37+'Personas Enjuiciadas'!I37+'Personas Enjuiciadas'!J37&gt;0,('Personas Enjuiciadas'!D37+'Personas Enjuiciadas'!E37+'Personas Enjuiciadas'!I37+'Personas Enjuiciadas'!J37)/'Personas Enjuiciadas'!M37,"-")</f>
        <v>0.89057750759878418</v>
      </c>
      <c r="D36" s="49">
        <f>IF(AND('Personas Enjuiciadas'!D37+'Personas Enjuiciadas'!I37&gt;0,'Personas Enjuiciadas'!N37+'Personas Enjuiciadas'!P37&gt;0),('Personas Enjuiciadas'!D37+'Personas Enjuiciadas'!I37)/('Personas Enjuiciadas'!N37+'Personas Enjuiciadas'!P37),"-")</f>
        <v>0.86419753086419748</v>
      </c>
      <c r="E36" s="49">
        <f>IF(AND('Personas Enjuiciadas'!E37+'Personas Enjuiciadas'!J37&gt;0,'Personas Enjuiciadas'!O37+'Personas Enjuiciadas'!Q37&gt;0),('Personas Enjuiciadas'!E37+'Personas Enjuiciadas'!J37)/('Personas Enjuiciadas'!O37+'Personas Enjuiciadas'!Q37),"-")</f>
        <v>0.96511627906976749</v>
      </c>
      <c r="H36" s="43"/>
    </row>
    <row r="37" spans="2:8" ht="20.100000000000001" customHeight="1" thickBot="1" x14ac:dyDescent="0.25">
      <c r="B37" s="4" t="s">
        <v>225</v>
      </c>
      <c r="C37" s="40">
        <f>IF('Personas Enjuiciadas'!D38+'Personas Enjuiciadas'!E38+'Personas Enjuiciadas'!I38+'Personas Enjuiciadas'!J38&gt;0,('Personas Enjuiciadas'!D38+'Personas Enjuiciadas'!E38+'Personas Enjuiciadas'!I38+'Personas Enjuiciadas'!J38)/'Personas Enjuiciadas'!M38,"-")</f>
        <v>0.8571428571428571</v>
      </c>
      <c r="D37" s="49">
        <f>IF(AND('Personas Enjuiciadas'!D38+'Personas Enjuiciadas'!I38&gt;0,'Personas Enjuiciadas'!N38+'Personas Enjuiciadas'!P38&gt;0),('Personas Enjuiciadas'!D38+'Personas Enjuiciadas'!I38)/('Personas Enjuiciadas'!N38+'Personas Enjuiciadas'!P38),"-")</f>
        <v>0.81081081081081086</v>
      </c>
      <c r="E37" s="49">
        <f>IF(AND('Personas Enjuiciadas'!E38+'Personas Enjuiciadas'!J38&gt;0,'Personas Enjuiciadas'!O38+'Personas Enjuiciadas'!Q38&gt;0),('Personas Enjuiciadas'!E38+'Personas Enjuiciadas'!J38)/('Personas Enjuiciadas'!O38+'Personas Enjuiciadas'!Q38),"-")</f>
        <v>0.90909090909090906</v>
      </c>
      <c r="H37" s="43"/>
    </row>
    <row r="38" spans="2:8" ht="20.100000000000001" customHeight="1" thickBot="1" x14ac:dyDescent="0.25">
      <c r="B38" s="4" t="s">
        <v>226</v>
      </c>
      <c r="C38" s="40">
        <f>IF('Personas Enjuiciadas'!D39+'Personas Enjuiciadas'!E39+'Personas Enjuiciadas'!I39+'Personas Enjuiciadas'!J39&gt;0,('Personas Enjuiciadas'!D39+'Personas Enjuiciadas'!E39+'Personas Enjuiciadas'!I39+'Personas Enjuiciadas'!J39)/'Personas Enjuiciadas'!M39,"-")</f>
        <v>0.875</v>
      </c>
      <c r="D38" s="49">
        <f>IF(AND('Personas Enjuiciadas'!D39+'Personas Enjuiciadas'!I39&gt;0,'Personas Enjuiciadas'!N39+'Personas Enjuiciadas'!P39&gt;0),('Personas Enjuiciadas'!D39+'Personas Enjuiciadas'!I39)/('Personas Enjuiciadas'!N39+'Personas Enjuiciadas'!P39),"-")</f>
        <v>0.84375</v>
      </c>
      <c r="E38" s="49">
        <f>IF(AND('Personas Enjuiciadas'!E39+'Personas Enjuiciadas'!J39&gt;0,'Personas Enjuiciadas'!O39+'Personas Enjuiciadas'!Q39&gt;0),('Personas Enjuiciadas'!E39+'Personas Enjuiciadas'!J39)/('Personas Enjuiciadas'!O39+'Personas Enjuiciadas'!Q39),"-")</f>
        <v>0.92500000000000004</v>
      </c>
      <c r="H38" s="43"/>
    </row>
    <row r="39" spans="2:8" ht="20.100000000000001" customHeight="1" thickBot="1" x14ac:dyDescent="0.25">
      <c r="B39" s="4" t="s">
        <v>227</v>
      </c>
      <c r="C39" s="40">
        <f>IF('Personas Enjuiciadas'!D40+'Personas Enjuiciadas'!E40+'Personas Enjuiciadas'!I40+'Personas Enjuiciadas'!J40&gt;0,('Personas Enjuiciadas'!D40+'Personas Enjuiciadas'!E40+'Personas Enjuiciadas'!I40+'Personas Enjuiciadas'!J40)/'Personas Enjuiciadas'!M40,"-")</f>
        <v>0.91851851851851851</v>
      </c>
      <c r="D39" s="49">
        <f>IF(AND('Personas Enjuiciadas'!D40+'Personas Enjuiciadas'!I40&gt;0,'Personas Enjuiciadas'!N40+'Personas Enjuiciadas'!P40&gt;0),('Personas Enjuiciadas'!D40+'Personas Enjuiciadas'!I40)/('Personas Enjuiciadas'!N40+'Personas Enjuiciadas'!P40),"-")</f>
        <v>0.90106007067137805</v>
      </c>
      <c r="E39" s="49">
        <f>IF(AND('Personas Enjuiciadas'!E40+'Personas Enjuiciadas'!J40&gt;0,'Personas Enjuiciadas'!O40+'Personas Enjuiciadas'!Q40&gt;0),('Personas Enjuiciadas'!E40+'Personas Enjuiciadas'!J40)/('Personas Enjuiciadas'!O40+'Personas Enjuiciadas'!Q40),"-")</f>
        <v>0.95901639344262291</v>
      </c>
      <c r="H39" s="43"/>
    </row>
    <row r="40" spans="2:8" ht="20.100000000000001" customHeight="1" thickBot="1" x14ac:dyDescent="0.25">
      <c r="B40" s="4" t="s">
        <v>228</v>
      </c>
      <c r="C40" s="40">
        <f>IF('Personas Enjuiciadas'!D41+'Personas Enjuiciadas'!E41+'Personas Enjuiciadas'!I41+'Personas Enjuiciadas'!J41&gt;0,('Personas Enjuiciadas'!D41+'Personas Enjuiciadas'!E41+'Personas Enjuiciadas'!I41+'Personas Enjuiciadas'!J41)/'Personas Enjuiciadas'!M41,"-")</f>
        <v>0.80621761658031088</v>
      </c>
      <c r="D40" s="49">
        <f>IF(AND('Personas Enjuiciadas'!D41+'Personas Enjuiciadas'!I41&gt;0,'Personas Enjuiciadas'!N41+'Personas Enjuiciadas'!P41&gt;0),('Personas Enjuiciadas'!D41+'Personas Enjuiciadas'!I41)/('Personas Enjuiciadas'!N41+'Personas Enjuiciadas'!P41),"-")</f>
        <v>0.78740157480314965</v>
      </c>
      <c r="E40" s="49">
        <f>IF(AND('Personas Enjuiciadas'!E41+'Personas Enjuiciadas'!J41&gt;0,'Personas Enjuiciadas'!O41+'Personas Enjuiciadas'!Q41&gt;0),('Personas Enjuiciadas'!E41+'Personas Enjuiciadas'!J41)/('Personas Enjuiciadas'!O41+'Personas Enjuiciadas'!Q41),"-")</f>
        <v>0.84242424242424241</v>
      </c>
      <c r="H40" s="43"/>
    </row>
    <row r="41" spans="2:8" ht="20.100000000000001" customHeight="1" thickBot="1" x14ac:dyDescent="0.25">
      <c r="B41" s="4" t="s">
        <v>229</v>
      </c>
      <c r="C41" s="40">
        <f>IF('Personas Enjuiciadas'!D42+'Personas Enjuiciadas'!E42+'Personas Enjuiciadas'!I42+'Personas Enjuiciadas'!J42&gt;0,('Personas Enjuiciadas'!D42+'Personas Enjuiciadas'!E42+'Personas Enjuiciadas'!I42+'Personas Enjuiciadas'!J42)/'Personas Enjuiciadas'!M42,"-")</f>
        <v>0.78735632183908044</v>
      </c>
      <c r="D41" s="49">
        <f>IF(AND('Personas Enjuiciadas'!D42+'Personas Enjuiciadas'!I42&gt;0,'Personas Enjuiciadas'!N42+'Personas Enjuiciadas'!P42&gt;0),('Personas Enjuiciadas'!D42+'Personas Enjuiciadas'!I42)/('Personas Enjuiciadas'!N42+'Personas Enjuiciadas'!P42),"-")</f>
        <v>0.75</v>
      </c>
      <c r="E41" s="49">
        <f>IF(AND('Personas Enjuiciadas'!E42+'Personas Enjuiciadas'!J42&gt;0,'Personas Enjuiciadas'!O42+'Personas Enjuiciadas'!Q42&gt;0),('Personas Enjuiciadas'!E42+'Personas Enjuiciadas'!J42)/('Personas Enjuiciadas'!O42+'Personas Enjuiciadas'!Q42),"-")</f>
        <v>0.84285714285714286</v>
      </c>
      <c r="H41" s="43"/>
    </row>
    <row r="42" spans="2:8" ht="20.100000000000001" customHeight="1" thickBot="1" x14ac:dyDescent="0.25">
      <c r="B42" s="4" t="s">
        <v>230</v>
      </c>
      <c r="C42" s="40">
        <f>IF('Personas Enjuiciadas'!D43+'Personas Enjuiciadas'!E43+'Personas Enjuiciadas'!I43+'Personas Enjuiciadas'!J43&gt;0,('Personas Enjuiciadas'!D43+'Personas Enjuiciadas'!E43+'Personas Enjuiciadas'!I43+'Personas Enjuiciadas'!J43)/'Personas Enjuiciadas'!M43,"-")</f>
        <v>0.96858638743455494</v>
      </c>
      <c r="D42" s="49">
        <f>IF(AND('Personas Enjuiciadas'!D43+'Personas Enjuiciadas'!I43&gt;0,'Personas Enjuiciadas'!N43+'Personas Enjuiciadas'!P43&gt;0),('Personas Enjuiciadas'!D43+'Personas Enjuiciadas'!I43)/('Personas Enjuiciadas'!N43+'Personas Enjuiciadas'!P43),"-")</f>
        <v>0.95263157894736838</v>
      </c>
      <c r="E42" s="49">
        <f>IF(AND('Personas Enjuiciadas'!E43+'Personas Enjuiciadas'!J43&gt;0,'Personas Enjuiciadas'!O43+'Personas Enjuiciadas'!Q43&gt;0),('Personas Enjuiciadas'!E43+'Personas Enjuiciadas'!J43)/('Personas Enjuiciadas'!O43+'Personas Enjuiciadas'!Q43),"-")</f>
        <v>0.984375</v>
      </c>
      <c r="H42" s="43"/>
    </row>
    <row r="43" spans="2:8" ht="20.100000000000001" customHeight="1" thickBot="1" x14ac:dyDescent="0.25">
      <c r="B43" s="4" t="s">
        <v>231</v>
      </c>
      <c r="C43" s="40">
        <f>IF('Personas Enjuiciadas'!D44+'Personas Enjuiciadas'!E44+'Personas Enjuiciadas'!I44+'Personas Enjuiciadas'!J44&gt;0,('Personas Enjuiciadas'!D44+'Personas Enjuiciadas'!E44+'Personas Enjuiciadas'!I44+'Personas Enjuiciadas'!J44)/'Personas Enjuiciadas'!M44,"-")</f>
        <v>0.946524064171123</v>
      </c>
      <c r="D43" s="49">
        <f>IF(AND('Personas Enjuiciadas'!D44+'Personas Enjuiciadas'!I44&gt;0,'Personas Enjuiciadas'!N44+'Personas Enjuiciadas'!P44&gt;0),('Personas Enjuiciadas'!D44+'Personas Enjuiciadas'!I44)/('Personas Enjuiciadas'!N44+'Personas Enjuiciadas'!P44),"-")</f>
        <v>0.92070484581497802</v>
      </c>
      <c r="E43" s="49">
        <f>IF(AND('Personas Enjuiciadas'!E44+'Personas Enjuiciadas'!J44&gt;0,'Personas Enjuiciadas'!O44+'Personas Enjuiciadas'!Q44&gt;0),('Personas Enjuiciadas'!E44+'Personas Enjuiciadas'!J44)/('Personas Enjuiciadas'!O44+'Personas Enjuiciadas'!Q44),"-")</f>
        <v>0.98639455782312924</v>
      </c>
      <c r="H43" s="43"/>
    </row>
    <row r="44" spans="2:8" ht="20.100000000000001" customHeight="1" thickBot="1" x14ac:dyDescent="0.25">
      <c r="B44" s="4" t="s">
        <v>232</v>
      </c>
      <c r="C44" s="40">
        <f>IF('Personas Enjuiciadas'!D45+'Personas Enjuiciadas'!E45+'Personas Enjuiciadas'!I45+'Personas Enjuiciadas'!J45&gt;0,('Personas Enjuiciadas'!D45+'Personas Enjuiciadas'!E45+'Personas Enjuiciadas'!I45+'Personas Enjuiciadas'!J45)/'Personas Enjuiciadas'!M45,"-")</f>
        <v>0.9275461380724539</v>
      </c>
      <c r="D44" s="49">
        <f>IF(AND('Personas Enjuiciadas'!D45+'Personas Enjuiciadas'!I45&gt;0,'Personas Enjuiciadas'!N45+'Personas Enjuiciadas'!P45&gt;0),('Personas Enjuiciadas'!D45+'Personas Enjuiciadas'!I45)/('Personas Enjuiciadas'!N45+'Personas Enjuiciadas'!P45),"-")</f>
        <v>0.91675794085432638</v>
      </c>
      <c r="E44" s="49">
        <f>IF(AND('Personas Enjuiciadas'!E45+'Personas Enjuiciadas'!J45&gt;0,'Personas Enjuiciadas'!O45+'Personas Enjuiciadas'!Q45&gt;0),('Personas Enjuiciadas'!E45+'Personas Enjuiciadas'!J45)/('Personas Enjuiciadas'!O45+'Personas Enjuiciadas'!Q45),"-")</f>
        <v>0.94545454545454544</v>
      </c>
      <c r="H44" s="43"/>
    </row>
    <row r="45" spans="2:8" ht="20.100000000000001" customHeight="1" thickBot="1" x14ac:dyDescent="0.25">
      <c r="B45" s="4" t="s">
        <v>233</v>
      </c>
      <c r="C45" s="40">
        <f>IF('Personas Enjuiciadas'!D46+'Personas Enjuiciadas'!E46+'Personas Enjuiciadas'!I46+'Personas Enjuiciadas'!J46&gt;0,('Personas Enjuiciadas'!D46+'Personas Enjuiciadas'!E46+'Personas Enjuiciadas'!I46+'Personas Enjuiciadas'!J46)/'Personas Enjuiciadas'!M46,"-")</f>
        <v>0.967741935483871</v>
      </c>
      <c r="D45" s="49">
        <f>IF(AND('Personas Enjuiciadas'!D46+'Personas Enjuiciadas'!I46&gt;0,'Personas Enjuiciadas'!N46+'Personas Enjuiciadas'!P46&gt;0),('Personas Enjuiciadas'!D46+'Personas Enjuiciadas'!I46)/('Personas Enjuiciadas'!N46+'Personas Enjuiciadas'!P46),"-")</f>
        <v>0.94795539033457255</v>
      </c>
      <c r="E45" s="49">
        <f>IF(AND('Personas Enjuiciadas'!E46+'Personas Enjuiciadas'!J46&gt;0,'Personas Enjuiciadas'!O46+'Personas Enjuiciadas'!Q46&gt;0),('Personas Enjuiciadas'!E46+'Personas Enjuiciadas'!J46)/('Personas Enjuiciadas'!O46+'Personas Enjuiciadas'!Q46),"-")</f>
        <v>0.99489795918367352</v>
      </c>
      <c r="H45" s="43"/>
    </row>
    <row r="46" spans="2:8" ht="20.100000000000001" customHeight="1" thickBot="1" x14ac:dyDescent="0.25">
      <c r="B46" s="4" t="s">
        <v>234</v>
      </c>
      <c r="C46" s="40">
        <f>IF('Personas Enjuiciadas'!D47+'Personas Enjuiciadas'!E47+'Personas Enjuiciadas'!I47+'Personas Enjuiciadas'!J47&gt;0,('Personas Enjuiciadas'!D47+'Personas Enjuiciadas'!E47+'Personas Enjuiciadas'!I47+'Personas Enjuiciadas'!J47)/'Personas Enjuiciadas'!M47,"-")</f>
        <v>0.84515731030228258</v>
      </c>
      <c r="D46" s="49">
        <f>IF(AND('Personas Enjuiciadas'!D47+'Personas Enjuiciadas'!I47&gt;0,'Personas Enjuiciadas'!N47+'Personas Enjuiciadas'!P47&gt;0),('Personas Enjuiciadas'!D47+'Personas Enjuiciadas'!I47)/('Personas Enjuiciadas'!N47+'Personas Enjuiciadas'!P47),"-")</f>
        <v>0.84514925373134331</v>
      </c>
      <c r="E46" s="49">
        <f>IF(AND('Personas Enjuiciadas'!E47+'Personas Enjuiciadas'!J47&gt;0,'Personas Enjuiciadas'!O47+'Personas Enjuiciadas'!Q47&gt;0),('Personas Enjuiciadas'!E47+'Personas Enjuiciadas'!J47)/('Personas Enjuiciadas'!O47+'Personas Enjuiciadas'!Q47),"-")</f>
        <v>0.84517304189435338</v>
      </c>
      <c r="H46" s="43"/>
    </row>
    <row r="47" spans="2:8" ht="20.100000000000001" customHeight="1" thickBot="1" x14ac:dyDescent="0.25">
      <c r="B47" s="4" t="s">
        <v>235</v>
      </c>
      <c r="C47" s="40">
        <f>IF('Personas Enjuiciadas'!D48+'Personas Enjuiciadas'!E48+'Personas Enjuiciadas'!I48+'Personas Enjuiciadas'!J48&gt;0,('Personas Enjuiciadas'!D48+'Personas Enjuiciadas'!E48+'Personas Enjuiciadas'!I48+'Personas Enjuiciadas'!J48)/'Personas Enjuiciadas'!M48,"-")</f>
        <v>0.93258426966292129</v>
      </c>
      <c r="D47" s="49">
        <f>IF(AND('Personas Enjuiciadas'!D48+'Personas Enjuiciadas'!I48&gt;0,'Personas Enjuiciadas'!N48+'Personas Enjuiciadas'!P48&gt;0),('Personas Enjuiciadas'!D48+'Personas Enjuiciadas'!I48)/('Personas Enjuiciadas'!N48+'Personas Enjuiciadas'!P48),"-")</f>
        <v>0.92878338278931749</v>
      </c>
      <c r="E47" s="49">
        <f>IF(AND('Personas Enjuiciadas'!E48+'Personas Enjuiciadas'!J48&gt;0,'Personas Enjuiciadas'!O48+'Personas Enjuiciadas'!Q48&gt;0),('Personas Enjuiciadas'!E48+'Personas Enjuiciadas'!J48)/('Personas Enjuiciadas'!O48+'Personas Enjuiciadas'!Q48),"-")</f>
        <v>1</v>
      </c>
      <c r="H47" s="43"/>
    </row>
    <row r="48" spans="2:8" ht="20.100000000000001" customHeight="1" thickBot="1" x14ac:dyDescent="0.25">
      <c r="B48" s="4" t="s">
        <v>236</v>
      </c>
      <c r="C48" s="40">
        <f>IF('Personas Enjuiciadas'!D49+'Personas Enjuiciadas'!E49+'Personas Enjuiciadas'!I49+'Personas Enjuiciadas'!J49&gt;0,('Personas Enjuiciadas'!D49+'Personas Enjuiciadas'!E49+'Personas Enjuiciadas'!I49+'Personas Enjuiciadas'!J49)/'Personas Enjuiciadas'!M49,"-")</f>
        <v>0.90066225165562919</v>
      </c>
      <c r="D48" s="49">
        <f>IF(AND('Personas Enjuiciadas'!D49+'Personas Enjuiciadas'!I49&gt;0,'Personas Enjuiciadas'!N49+'Personas Enjuiciadas'!P49&gt;0),('Personas Enjuiciadas'!D49+'Personas Enjuiciadas'!I49)/('Personas Enjuiciadas'!N49+'Personas Enjuiciadas'!P49),"-")</f>
        <v>0.89473684210526316</v>
      </c>
      <c r="E48" s="49">
        <f>IF(AND('Personas Enjuiciadas'!E49+'Personas Enjuiciadas'!J49&gt;0,'Personas Enjuiciadas'!O49+'Personas Enjuiciadas'!Q49&gt;0),('Personas Enjuiciadas'!E49+'Personas Enjuiciadas'!J49)/('Personas Enjuiciadas'!O49+'Personas Enjuiciadas'!Q49),"-")</f>
        <v>0.94444444444444442</v>
      </c>
      <c r="H48" s="43"/>
    </row>
    <row r="49" spans="2:8" ht="20.100000000000001" customHeight="1" thickBot="1" x14ac:dyDescent="0.25">
      <c r="B49" s="4" t="s">
        <v>237</v>
      </c>
      <c r="C49" s="40">
        <f>IF('Personas Enjuiciadas'!D50+'Personas Enjuiciadas'!E50+'Personas Enjuiciadas'!I50+'Personas Enjuiciadas'!J50&gt;0,('Personas Enjuiciadas'!D50+'Personas Enjuiciadas'!E50+'Personas Enjuiciadas'!I50+'Personas Enjuiciadas'!J50)/'Personas Enjuiciadas'!M50,"-")</f>
        <v>0.84045584045584043</v>
      </c>
      <c r="D49" s="49">
        <f>IF(AND('Personas Enjuiciadas'!D50+'Personas Enjuiciadas'!I50&gt;0,'Personas Enjuiciadas'!N50+'Personas Enjuiciadas'!P50&gt;0),('Personas Enjuiciadas'!D50+'Personas Enjuiciadas'!I50)/('Personas Enjuiciadas'!N50+'Personas Enjuiciadas'!P50),"-")</f>
        <v>0.83706070287539935</v>
      </c>
      <c r="E49" s="49">
        <f>IF(AND('Personas Enjuiciadas'!E50+'Personas Enjuiciadas'!J50&gt;0,'Personas Enjuiciadas'!O50+'Personas Enjuiciadas'!Q50&gt;0),('Personas Enjuiciadas'!E50+'Personas Enjuiciadas'!J50)/('Personas Enjuiciadas'!O50+'Personas Enjuiciadas'!Q50),"-")</f>
        <v>0.86842105263157898</v>
      </c>
      <c r="H49" s="43"/>
    </row>
    <row r="50" spans="2:8" ht="20.100000000000001" customHeight="1" thickBot="1" x14ac:dyDescent="0.25">
      <c r="B50" s="4" t="s">
        <v>238</v>
      </c>
      <c r="C50" s="40">
        <f>IF('Personas Enjuiciadas'!D51+'Personas Enjuiciadas'!E51+'Personas Enjuiciadas'!I51+'Personas Enjuiciadas'!J51&gt;0,('Personas Enjuiciadas'!D51+'Personas Enjuiciadas'!E51+'Personas Enjuiciadas'!I51+'Personas Enjuiciadas'!J51)/'Personas Enjuiciadas'!M51,"-")</f>
        <v>0.78787878787878785</v>
      </c>
      <c r="D50" s="49">
        <f>IF(AND('Personas Enjuiciadas'!D51+'Personas Enjuiciadas'!I51&gt;0,'Personas Enjuiciadas'!N51+'Personas Enjuiciadas'!P51&gt;0),('Personas Enjuiciadas'!D51+'Personas Enjuiciadas'!I51)/('Personas Enjuiciadas'!N51+'Personas Enjuiciadas'!P51),"-")</f>
        <v>0.76666666666666672</v>
      </c>
      <c r="E50" s="49">
        <f>IF(AND('Personas Enjuiciadas'!E51+'Personas Enjuiciadas'!J51&gt;0,'Personas Enjuiciadas'!O51+'Personas Enjuiciadas'!Q51&gt;0),('Personas Enjuiciadas'!E51+'Personas Enjuiciadas'!J51)/('Personas Enjuiciadas'!O51+'Personas Enjuiciadas'!Q51),"-")</f>
        <v>1</v>
      </c>
      <c r="H50" s="43"/>
    </row>
    <row r="51" spans="2:8" ht="20.100000000000001" customHeight="1" thickBot="1" x14ac:dyDescent="0.25">
      <c r="B51" s="4" t="s">
        <v>239</v>
      </c>
      <c r="C51" s="40">
        <f>IF('Personas Enjuiciadas'!D52+'Personas Enjuiciadas'!E52+'Personas Enjuiciadas'!I52+'Personas Enjuiciadas'!J52&gt;0,('Personas Enjuiciadas'!D52+'Personas Enjuiciadas'!E52+'Personas Enjuiciadas'!I52+'Personas Enjuiciadas'!J52)/'Personas Enjuiciadas'!M52,"-")</f>
        <v>0.78448275862068961</v>
      </c>
      <c r="D51" s="49">
        <f>IF(AND('Personas Enjuiciadas'!D52+'Personas Enjuiciadas'!I52&gt;0,'Personas Enjuiciadas'!N52+'Personas Enjuiciadas'!P52&gt;0),('Personas Enjuiciadas'!D52+'Personas Enjuiciadas'!I52)/('Personas Enjuiciadas'!N52+'Personas Enjuiciadas'!P52),"-")</f>
        <v>0.7441860465116279</v>
      </c>
      <c r="E51" s="49">
        <f>IF(AND('Personas Enjuiciadas'!E52+'Personas Enjuiciadas'!J52&gt;0,'Personas Enjuiciadas'!O52+'Personas Enjuiciadas'!Q52&gt;0),('Personas Enjuiciadas'!E52+'Personas Enjuiciadas'!J52)/('Personas Enjuiciadas'!O52+'Personas Enjuiciadas'!Q52),"-")</f>
        <v>0.9</v>
      </c>
      <c r="H51" s="43"/>
    </row>
    <row r="52" spans="2:8" ht="20.100000000000001" customHeight="1" thickBot="1" x14ac:dyDescent="0.25">
      <c r="B52" s="4" t="s">
        <v>240</v>
      </c>
      <c r="C52" s="40">
        <f>IF('Personas Enjuiciadas'!D53+'Personas Enjuiciadas'!E53+'Personas Enjuiciadas'!I53+'Personas Enjuiciadas'!J53&gt;0,('Personas Enjuiciadas'!D53+'Personas Enjuiciadas'!E53+'Personas Enjuiciadas'!I53+'Personas Enjuiciadas'!J53)/'Personas Enjuiciadas'!M53,"-")</f>
        <v>0.90975609756097564</v>
      </c>
      <c r="D52" s="49">
        <f>IF(AND('Personas Enjuiciadas'!D53+'Personas Enjuiciadas'!I53&gt;0,'Personas Enjuiciadas'!N53+'Personas Enjuiciadas'!P53&gt;0),('Personas Enjuiciadas'!D53+'Personas Enjuiciadas'!I53)/('Personas Enjuiciadas'!N53+'Personas Enjuiciadas'!P53),"-")</f>
        <v>0.91596638655462181</v>
      </c>
      <c r="E52" s="49">
        <f>IF(AND('Personas Enjuiciadas'!E53+'Personas Enjuiciadas'!J53&gt;0,'Personas Enjuiciadas'!O53+'Personas Enjuiciadas'!Q53&gt;0),('Personas Enjuiciadas'!E53+'Personas Enjuiciadas'!J53)/('Personas Enjuiciadas'!O53+'Personas Enjuiciadas'!Q53),"-")</f>
        <v>0.86792452830188682</v>
      </c>
      <c r="H52" s="43"/>
    </row>
    <row r="53" spans="2:8" ht="20.100000000000001" customHeight="1" thickBot="1" x14ac:dyDescent="0.25">
      <c r="B53" s="4" t="s">
        <v>241</v>
      </c>
      <c r="C53" s="40">
        <f>IF('Personas Enjuiciadas'!D54+'Personas Enjuiciadas'!E54+'Personas Enjuiciadas'!I54+'Personas Enjuiciadas'!J54&gt;0,('Personas Enjuiciadas'!D54+'Personas Enjuiciadas'!E54+'Personas Enjuiciadas'!I54+'Personas Enjuiciadas'!J54)/'Personas Enjuiciadas'!M54,"-")</f>
        <v>0.72788542544229151</v>
      </c>
      <c r="D53" s="49">
        <f>IF(AND('Personas Enjuiciadas'!D54+'Personas Enjuiciadas'!I54&gt;0,'Personas Enjuiciadas'!N54+'Personas Enjuiciadas'!P54&gt;0),('Personas Enjuiciadas'!D54+'Personas Enjuiciadas'!I54)/('Personas Enjuiciadas'!N54+'Personas Enjuiciadas'!P54),"-")</f>
        <v>0.69315068493150689</v>
      </c>
      <c r="E53" s="49">
        <f>IF(AND('Personas Enjuiciadas'!E54+'Personas Enjuiciadas'!J54&gt;0,'Personas Enjuiciadas'!O54+'Personas Enjuiciadas'!Q54&gt;0),('Personas Enjuiciadas'!E54+'Personas Enjuiciadas'!J54)/('Personas Enjuiciadas'!O54+'Personas Enjuiciadas'!Q54),"-")</f>
        <v>0.78336980306345738</v>
      </c>
      <c r="H53" s="43"/>
    </row>
    <row r="54" spans="2:8" ht="20.100000000000001" customHeight="1" thickBot="1" x14ac:dyDescent="0.25">
      <c r="B54" s="4" t="s">
        <v>242</v>
      </c>
      <c r="C54" s="40">
        <f>IF('Personas Enjuiciadas'!D55+'Personas Enjuiciadas'!E55+'Personas Enjuiciadas'!I55+'Personas Enjuiciadas'!J55&gt;0,('Personas Enjuiciadas'!D55+'Personas Enjuiciadas'!E55+'Personas Enjuiciadas'!I55+'Personas Enjuiciadas'!J55)/'Personas Enjuiciadas'!M55,"-")</f>
        <v>0.96102055279943299</v>
      </c>
      <c r="D54" s="49">
        <f>IF(AND('Personas Enjuiciadas'!D55+'Personas Enjuiciadas'!I55&gt;0,'Personas Enjuiciadas'!N55+'Personas Enjuiciadas'!P55&gt;0),('Personas Enjuiciadas'!D55+'Personas Enjuiciadas'!I55)/('Personas Enjuiciadas'!N55+'Personas Enjuiciadas'!P55),"-")</f>
        <v>0.95152198421645995</v>
      </c>
      <c r="E54" s="49">
        <f>IF(AND('Personas Enjuiciadas'!E55+'Personas Enjuiciadas'!J55&gt;0,'Personas Enjuiciadas'!O55+'Personas Enjuiciadas'!Q55&gt;0),('Personas Enjuiciadas'!E55+'Personas Enjuiciadas'!J55)/('Personas Enjuiciadas'!O55+'Personas Enjuiciadas'!Q55),"-")</f>
        <v>0.97709923664122134</v>
      </c>
      <c r="H54" s="43"/>
    </row>
    <row r="55" spans="2:8" ht="20.100000000000001" customHeight="1" thickBot="1" x14ac:dyDescent="0.25">
      <c r="B55" s="4" t="s">
        <v>243</v>
      </c>
      <c r="C55" s="40">
        <f>IF('Personas Enjuiciadas'!D56+'Personas Enjuiciadas'!E56+'Personas Enjuiciadas'!I56+'Personas Enjuiciadas'!J56&gt;0,('Personas Enjuiciadas'!D56+'Personas Enjuiciadas'!E56+'Personas Enjuiciadas'!I56+'Personas Enjuiciadas'!J56)/'Personas Enjuiciadas'!M56,"-")</f>
        <v>0.94117647058823528</v>
      </c>
      <c r="D55" s="49">
        <f>IF(AND('Personas Enjuiciadas'!D56+'Personas Enjuiciadas'!I56&gt;0,'Personas Enjuiciadas'!N56+'Personas Enjuiciadas'!P56&gt;0),('Personas Enjuiciadas'!D56+'Personas Enjuiciadas'!I56)/('Personas Enjuiciadas'!N56+'Personas Enjuiciadas'!P56),"-")</f>
        <v>0.92258064516129035</v>
      </c>
      <c r="E55" s="49">
        <f>IF(AND('Personas Enjuiciadas'!E56+'Personas Enjuiciadas'!J56&gt;0,'Personas Enjuiciadas'!O56+'Personas Enjuiciadas'!Q56&gt;0),('Personas Enjuiciadas'!E56+'Personas Enjuiciadas'!J56)/('Personas Enjuiciadas'!O56+'Personas Enjuiciadas'!Q56),"-")</f>
        <v>0.96268656716417911</v>
      </c>
      <c r="H55" s="43"/>
    </row>
    <row r="56" spans="2:8" ht="20.100000000000001" customHeight="1" thickBot="1" x14ac:dyDescent="0.25">
      <c r="B56" s="4" t="s">
        <v>244</v>
      </c>
      <c r="C56" s="40">
        <f>IF('Personas Enjuiciadas'!D57+'Personas Enjuiciadas'!E57+'Personas Enjuiciadas'!I57+'Personas Enjuiciadas'!J57&gt;0,('Personas Enjuiciadas'!D57+'Personas Enjuiciadas'!E57+'Personas Enjuiciadas'!I57+'Personas Enjuiciadas'!J57)/'Personas Enjuiciadas'!M57,"-")</f>
        <v>0.89130434782608692</v>
      </c>
      <c r="D56" s="49">
        <f>IF(AND('Personas Enjuiciadas'!D57+'Personas Enjuiciadas'!I57&gt;0,'Personas Enjuiciadas'!N57+'Personas Enjuiciadas'!P57&gt;0),('Personas Enjuiciadas'!D57+'Personas Enjuiciadas'!I57)/('Personas Enjuiciadas'!N57+'Personas Enjuiciadas'!P57),"-")</f>
        <v>0.85869565217391308</v>
      </c>
      <c r="E56" s="49">
        <f>IF(AND('Personas Enjuiciadas'!E57+'Personas Enjuiciadas'!J57&gt;0,'Personas Enjuiciadas'!O57+'Personas Enjuiciadas'!Q57&gt;0),('Personas Enjuiciadas'!E57+'Personas Enjuiciadas'!J57)/('Personas Enjuiciadas'!O57+'Personas Enjuiciadas'!Q57),"-")</f>
        <v>0.92391304347826086</v>
      </c>
      <c r="H56" s="43"/>
    </row>
    <row r="57" spans="2:8" ht="20.100000000000001" customHeight="1" thickBot="1" x14ac:dyDescent="0.25">
      <c r="B57" s="4" t="s">
        <v>270</v>
      </c>
      <c r="C57" s="40">
        <f>IF('Personas Enjuiciadas'!D58+'Personas Enjuiciadas'!E58+'Personas Enjuiciadas'!I58+'Personas Enjuiciadas'!J58&gt;0,('Personas Enjuiciadas'!D58+'Personas Enjuiciadas'!E58+'Personas Enjuiciadas'!I58+'Personas Enjuiciadas'!J58)/'Personas Enjuiciadas'!M58,"-")</f>
        <v>0.98644067796610169</v>
      </c>
      <c r="D57" s="49">
        <f>IF(AND('Personas Enjuiciadas'!D58+'Personas Enjuiciadas'!I58&gt;0,'Personas Enjuiciadas'!N58+'Personas Enjuiciadas'!P58&gt;0),('Personas Enjuiciadas'!D58+'Personas Enjuiciadas'!I58)/('Personas Enjuiciadas'!N58+'Personas Enjuiciadas'!P58),"-")</f>
        <v>0.98816568047337283</v>
      </c>
      <c r="E57" s="49">
        <f>IF(AND('Personas Enjuiciadas'!E58+'Personas Enjuiciadas'!J58&gt;0,'Personas Enjuiciadas'!O58+'Personas Enjuiciadas'!Q58&gt;0),('Personas Enjuiciadas'!E58+'Personas Enjuiciadas'!J58)/('Personas Enjuiciadas'!O58+'Personas Enjuiciadas'!Q58),"-")</f>
        <v>0.98412698412698407</v>
      </c>
      <c r="H57" s="43"/>
    </row>
    <row r="58" spans="2:8" ht="20.100000000000001" customHeight="1" thickBot="1" x14ac:dyDescent="0.25">
      <c r="B58" s="4" t="s">
        <v>246</v>
      </c>
      <c r="C58" s="40">
        <f>IF('Personas Enjuiciadas'!D59+'Personas Enjuiciadas'!E59+'Personas Enjuiciadas'!I59+'Personas Enjuiciadas'!J59&gt;0,('Personas Enjuiciadas'!D59+'Personas Enjuiciadas'!E59+'Personas Enjuiciadas'!I59+'Personas Enjuiciadas'!J59)/'Personas Enjuiciadas'!M59,"-")</f>
        <v>0.9454253611556982</v>
      </c>
      <c r="D58" s="49">
        <f>IF(AND('Personas Enjuiciadas'!D59+'Personas Enjuiciadas'!I59&gt;0,'Personas Enjuiciadas'!N59+'Personas Enjuiciadas'!P59&gt;0),('Personas Enjuiciadas'!D59+'Personas Enjuiciadas'!I59)/('Personas Enjuiciadas'!N59+'Personas Enjuiciadas'!P59),"-")</f>
        <v>0.91919191919191923</v>
      </c>
      <c r="E58" s="49">
        <f>IF(AND('Personas Enjuiciadas'!E59+'Personas Enjuiciadas'!J59&gt;0,'Personas Enjuiciadas'!O59+'Personas Enjuiciadas'!Q59&gt;0),('Personas Enjuiciadas'!E59+'Personas Enjuiciadas'!J59)/('Personas Enjuiciadas'!O59+'Personas Enjuiciadas'!Q59),"-")</f>
        <v>0.99118942731277537</v>
      </c>
      <c r="H58" s="43"/>
    </row>
    <row r="59" spans="2:8" ht="20.100000000000001" customHeight="1" thickBot="1" x14ac:dyDescent="0.25">
      <c r="B59" s="4" t="s">
        <v>247</v>
      </c>
      <c r="C59" s="44">
        <f>IF('Personas Enjuiciadas'!D60+'Personas Enjuiciadas'!E60+'Personas Enjuiciadas'!I60+'Personas Enjuiciadas'!J60&gt;0,('Personas Enjuiciadas'!D60+'Personas Enjuiciadas'!E60+'Personas Enjuiciadas'!I60+'Personas Enjuiciadas'!J60)/'Personas Enjuiciadas'!M60,"-")</f>
        <v>0.94160583941605835</v>
      </c>
      <c r="D59" s="49">
        <f>IF(AND('Personas Enjuiciadas'!D60+'Personas Enjuiciadas'!I60&gt;0,'Personas Enjuiciadas'!N60+'Personas Enjuiciadas'!P60&gt;0),('Personas Enjuiciadas'!D60+'Personas Enjuiciadas'!I60)/('Personas Enjuiciadas'!N60+'Personas Enjuiciadas'!P60),"-")</f>
        <v>0.90361445783132532</v>
      </c>
      <c r="E59" s="49">
        <f>IF(AND('Personas Enjuiciadas'!E60+'Personas Enjuiciadas'!J60&gt;0,'Personas Enjuiciadas'!O60+'Personas Enjuiciadas'!Q60&gt;0),('Personas Enjuiciadas'!E60+'Personas Enjuiciadas'!J60)/('Personas Enjuiciadas'!O60+'Personas Enjuiciadas'!Q60),"-")</f>
        <v>1</v>
      </c>
      <c r="H59" s="43"/>
    </row>
    <row r="60" spans="2:8" ht="20.100000000000001" customHeight="1" thickBot="1" x14ac:dyDescent="0.25">
      <c r="B60" s="7" t="s">
        <v>22</v>
      </c>
      <c r="C60" s="37">
        <f>IF('Personas Enjuiciadas'!D61+'Personas Enjuiciadas'!E61+'Personas Enjuiciadas'!I61+'Personas Enjuiciadas'!J61&gt;0,('Personas Enjuiciadas'!D61+'Personas Enjuiciadas'!E61+'Personas Enjuiciadas'!I61+'Personas Enjuiciadas'!J61)/'Personas Enjuiciadas'!M61,"-")</f>
        <v>0.89080410238731367</v>
      </c>
      <c r="D60" s="37">
        <f>IF(AND('Personas Enjuiciadas'!D61+'Personas Enjuiciadas'!I61&gt;0,'Personas Enjuiciadas'!N61+'Personas Enjuiciadas'!P61&gt;0),('Personas Enjuiciadas'!D61+'Personas Enjuiciadas'!I61)/('Personas Enjuiciadas'!N61+'Personas Enjuiciadas'!P61),"-")</f>
        <v>0.875060620756547</v>
      </c>
      <c r="E60" s="37">
        <f>IF(AND('Personas Enjuiciadas'!E61+'Personas Enjuiciadas'!J61&gt;0,'Personas Enjuiciadas'!O61+'Personas Enjuiciadas'!Q61&gt;0),('Personas Enjuiciadas'!E61+'Personas Enjuiciadas'!J61)/('Personas Enjuiciadas'!O61+'Personas Enjuiciadas'!Q61),"-")</f>
        <v>0.92950819672131146</v>
      </c>
      <c r="H60" s="4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L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2.8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21.875" bestFit="1" customWidth="1"/>
  </cols>
  <sheetData>
    <row r="9" spans="2:12" ht="41.25" customHeight="1" x14ac:dyDescent="0.2">
      <c r="B9" s="10"/>
      <c r="C9" s="104" t="s">
        <v>278</v>
      </c>
      <c r="D9" s="105"/>
      <c r="E9" s="105"/>
      <c r="F9" s="105"/>
      <c r="G9" s="79"/>
      <c r="H9" s="104" t="s">
        <v>293</v>
      </c>
      <c r="I9" s="105"/>
      <c r="J9" s="105"/>
      <c r="K9" s="105"/>
      <c r="L9" s="107"/>
    </row>
    <row r="10" spans="2:12" ht="43.5" thickBot="1" x14ac:dyDescent="0.25">
      <c r="B10" s="26"/>
      <c r="C10" s="24" t="s">
        <v>123</v>
      </c>
      <c r="D10" s="24" t="s">
        <v>124</v>
      </c>
      <c r="E10" s="24" t="s">
        <v>288</v>
      </c>
      <c r="F10" s="24" t="s">
        <v>282</v>
      </c>
      <c r="G10" s="80" t="s">
        <v>285</v>
      </c>
      <c r="H10" s="22" t="s">
        <v>279</v>
      </c>
      <c r="I10" s="22" t="s">
        <v>283</v>
      </c>
      <c r="J10" s="22" t="s">
        <v>280</v>
      </c>
      <c r="K10" s="22" t="s">
        <v>286</v>
      </c>
      <c r="L10" s="24" t="s">
        <v>287</v>
      </c>
    </row>
    <row r="11" spans="2:12" ht="20.100000000000001" customHeight="1" thickBot="1" x14ac:dyDescent="0.25">
      <c r="B11" s="3" t="s">
        <v>198</v>
      </c>
      <c r="C11" s="19">
        <v>244</v>
      </c>
      <c r="D11" s="19">
        <v>153</v>
      </c>
      <c r="E11" s="19">
        <v>188</v>
      </c>
      <c r="F11" s="19">
        <v>268</v>
      </c>
      <c r="G11" s="19">
        <f>SUM(C11:F11)</f>
        <v>853</v>
      </c>
      <c r="H11" s="19">
        <v>0</v>
      </c>
      <c r="I11" s="19">
        <v>0</v>
      </c>
      <c r="J11" s="19">
        <v>0</v>
      </c>
      <c r="K11" s="19">
        <v>0</v>
      </c>
      <c r="L11" s="19">
        <v>853</v>
      </c>
    </row>
    <row r="12" spans="2:12" ht="20.100000000000001" customHeight="1" thickBot="1" x14ac:dyDescent="0.25">
      <c r="B12" s="4" t="s">
        <v>199</v>
      </c>
      <c r="C12" s="20">
        <v>273</v>
      </c>
      <c r="D12" s="20">
        <v>153</v>
      </c>
      <c r="E12" s="20">
        <v>300</v>
      </c>
      <c r="F12" s="20">
        <v>680</v>
      </c>
      <c r="G12" s="20">
        <f t="shared" ref="G12:G61" si="0">SUM(C12:F12)</f>
        <v>1406</v>
      </c>
      <c r="H12" s="20">
        <v>15</v>
      </c>
      <c r="I12" s="20">
        <v>2</v>
      </c>
      <c r="J12" s="20">
        <v>0</v>
      </c>
      <c r="K12" s="20">
        <v>5</v>
      </c>
      <c r="L12" s="20">
        <v>1428</v>
      </c>
    </row>
    <row r="13" spans="2:12" ht="20.100000000000001" customHeight="1" thickBot="1" x14ac:dyDescent="0.25">
      <c r="B13" s="4" t="s">
        <v>200</v>
      </c>
      <c r="C13" s="20">
        <v>84</v>
      </c>
      <c r="D13" s="20">
        <v>48</v>
      </c>
      <c r="E13" s="20">
        <v>103</v>
      </c>
      <c r="F13" s="20">
        <v>194</v>
      </c>
      <c r="G13" s="20">
        <f t="shared" si="0"/>
        <v>429</v>
      </c>
      <c r="H13" s="20">
        <v>0</v>
      </c>
      <c r="I13" s="20">
        <v>0</v>
      </c>
      <c r="J13" s="20">
        <v>0</v>
      </c>
      <c r="K13" s="20">
        <v>0</v>
      </c>
      <c r="L13" s="20">
        <v>429</v>
      </c>
    </row>
    <row r="14" spans="2:12" ht="20.100000000000001" customHeight="1" thickBot="1" x14ac:dyDescent="0.25">
      <c r="B14" s="4" t="s">
        <v>201</v>
      </c>
      <c r="C14" s="20">
        <v>292</v>
      </c>
      <c r="D14" s="20">
        <v>125</v>
      </c>
      <c r="E14" s="20">
        <v>565</v>
      </c>
      <c r="F14" s="20">
        <v>408</v>
      </c>
      <c r="G14" s="20">
        <f t="shared" si="0"/>
        <v>1390</v>
      </c>
      <c r="H14" s="20">
        <v>4</v>
      </c>
      <c r="I14" s="20">
        <v>2</v>
      </c>
      <c r="J14" s="20">
        <v>0</v>
      </c>
      <c r="K14" s="20">
        <v>0</v>
      </c>
      <c r="L14" s="20">
        <v>1396</v>
      </c>
    </row>
    <row r="15" spans="2:12" ht="20.100000000000001" customHeight="1" thickBot="1" x14ac:dyDescent="0.25">
      <c r="B15" s="4" t="s">
        <v>202</v>
      </c>
      <c r="C15" s="20">
        <v>101</v>
      </c>
      <c r="D15" s="20">
        <v>112</v>
      </c>
      <c r="E15" s="20">
        <v>158</v>
      </c>
      <c r="F15" s="20">
        <v>315</v>
      </c>
      <c r="G15" s="20">
        <f t="shared" si="0"/>
        <v>686</v>
      </c>
      <c r="H15" s="20">
        <v>0</v>
      </c>
      <c r="I15" s="20">
        <v>0</v>
      </c>
      <c r="J15" s="20">
        <v>0</v>
      </c>
      <c r="K15" s="20">
        <v>0</v>
      </c>
      <c r="L15" s="20">
        <v>686</v>
      </c>
    </row>
    <row r="16" spans="2:12" ht="20.100000000000001" customHeight="1" thickBot="1" x14ac:dyDescent="0.25">
      <c r="B16" s="4" t="s">
        <v>203</v>
      </c>
      <c r="C16" s="20">
        <v>73</v>
      </c>
      <c r="D16" s="20">
        <v>53</v>
      </c>
      <c r="E16" s="20">
        <v>102</v>
      </c>
      <c r="F16" s="20">
        <v>147</v>
      </c>
      <c r="G16" s="20">
        <f t="shared" si="0"/>
        <v>375</v>
      </c>
      <c r="H16" s="20">
        <v>6</v>
      </c>
      <c r="I16" s="20">
        <v>0</v>
      </c>
      <c r="J16" s="20">
        <v>5</v>
      </c>
      <c r="K16" s="20">
        <v>1</v>
      </c>
      <c r="L16" s="20">
        <v>387</v>
      </c>
    </row>
    <row r="17" spans="2:12" ht="20.100000000000001" customHeight="1" thickBot="1" x14ac:dyDescent="0.25">
      <c r="B17" s="4" t="s">
        <v>204</v>
      </c>
      <c r="C17" s="20">
        <v>226</v>
      </c>
      <c r="D17" s="20">
        <v>125</v>
      </c>
      <c r="E17" s="20">
        <v>385</v>
      </c>
      <c r="F17" s="20">
        <v>509</v>
      </c>
      <c r="G17" s="20">
        <f t="shared" si="0"/>
        <v>1245</v>
      </c>
      <c r="H17" s="20">
        <v>7</v>
      </c>
      <c r="I17" s="20">
        <v>0</v>
      </c>
      <c r="J17" s="20">
        <v>0</v>
      </c>
      <c r="K17" s="20">
        <v>0</v>
      </c>
      <c r="L17" s="20">
        <v>1252</v>
      </c>
    </row>
    <row r="18" spans="2:12" ht="20.100000000000001" customHeight="1" thickBot="1" x14ac:dyDescent="0.25">
      <c r="B18" s="4" t="s">
        <v>205</v>
      </c>
      <c r="C18" s="20">
        <v>221</v>
      </c>
      <c r="D18" s="20">
        <v>135</v>
      </c>
      <c r="E18" s="20">
        <v>528</v>
      </c>
      <c r="F18" s="20">
        <v>855</v>
      </c>
      <c r="G18" s="20">
        <f t="shared" si="0"/>
        <v>1739</v>
      </c>
      <c r="H18" s="20">
        <v>2</v>
      </c>
      <c r="I18" s="20">
        <v>1</v>
      </c>
      <c r="J18" s="20">
        <v>4</v>
      </c>
      <c r="K18" s="20">
        <v>0</v>
      </c>
      <c r="L18" s="20">
        <v>1746</v>
      </c>
    </row>
    <row r="19" spans="2:12" ht="20.100000000000001" customHeight="1" thickBot="1" x14ac:dyDescent="0.25">
      <c r="B19" s="4" t="s">
        <v>206</v>
      </c>
      <c r="C19" s="20">
        <v>32</v>
      </c>
      <c r="D19" s="20">
        <v>17</v>
      </c>
      <c r="E19" s="20">
        <v>57</v>
      </c>
      <c r="F19" s="20">
        <v>62</v>
      </c>
      <c r="G19" s="20">
        <f t="shared" si="0"/>
        <v>168</v>
      </c>
      <c r="H19" s="20">
        <v>2</v>
      </c>
      <c r="I19" s="20">
        <v>0</v>
      </c>
      <c r="J19" s="20">
        <v>0</v>
      </c>
      <c r="K19" s="20">
        <v>0</v>
      </c>
      <c r="L19" s="20">
        <v>170</v>
      </c>
    </row>
    <row r="20" spans="2:12" ht="20.100000000000001" customHeight="1" thickBot="1" x14ac:dyDescent="0.25">
      <c r="B20" s="4" t="s">
        <v>207</v>
      </c>
      <c r="C20" s="20">
        <v>9</v>
      </c>
      <c r="D20" s="20">
        <v>1</v>
      </c>
      <c r="E20" s="20">
        <v>14</v>
      </c>
      <c r="F20" s="20">
        <v>28</v>
      </c>
      <c r="G20" s="20">
        <f t="shared" si="0"/>
        <v>52</v>
      </c>
      <c r="H20" s="20">
        <v>0</v>
      </c>
      <c r="I20" s="20">
        <v>0</v>
      </c>
      <c r="J20" s="20">
        <v>0</v>
      </c>
      <c r="K20" s="20">
        <v>1</v>
      </c>
      <c r="L20" s="20">
        <v>53</v>
      </c>
    </row>
    <row r="21" spans="2:12" ht="20.100000000000001" customHeight="1" thickBot="1" x14ac:dyDescent="0.25">
      <c r="B21" s="4" t="s">
        <v>208</v>
      </c>
      <c r="C21" s="20">
        <v>75</v>
      </c>
      <c r="D21" s="20">
        <v>68</v>
      </c>
      <c r="E21" s="20">
        <v>218</v>
      </c>
      <c r="F21" s="20">
        <v>286</v>
      </c>
      <c r="G21" s="20">
        <f t="shared" si="0"/>
        <v>647</v>
      </c>
      <c r="H21" s="20">
        <v>0</v>
      </c>
      <c r="I21" s="20">
        <v>0</v>
      </c>
      <c r="J21" s="20">
        <v>0</v>
      </c>
      <c r="K21" s="20">
        <v>0</v>
      </c>
      <c r="L21" s="20">
        <v>647</v>
      </c>
    </row>
    <row r="22" spans="2:12" ht="20.100000000000001" customHeight="1" thickBot="1" x14ac:dyDescent="0.25">
      <c r="B22" s="4" t="s">
        <v>209</v>
      </c>
      <c r="C22" s="20">
        <v>124</v>
      </c>
      <c r="D22" s="20">
        <v>73</v>
      </c>
      <c r="E22" s="20">
        <v>202</v>
      </c>
      <c r="F22" s="20">
        <v>242</v>
      </c>
      <c r="G22" s="20">
        <f t="shared" si="0"/>
        <v>641</v>
      </c>
      <c r="H22" s="20">
        <v>9</v>
      </c>
      <c r="I22" s="20">
        <v>5</v>
      </c>
      <c r="J22" s="20">
        <v>3</v>
      </c>
      <c r="K22" s="20">
        <v>6</v>
      </c>
      <c r="L22" s="20">
        <v>664</v>
      </c>
    </row>
    <row r="23" spans="2:12" ht="20.100000000000001" customHeight="1" thickBot="1" x14ac:dyDescent="0.25">
      <c r="B23" s="4" t="s">
        <v>210</v>
      </c>
      <c r="C23" s="20">
        <v>161</v>
      </c>
      <c r="D23" s="20">
        <v>110</v>
      </c>
      <c r="E23" s="20">
        <v>246</v>
      </c>
      <c r="F23" s="20">
        <v>380</v>
      </c>
      <c r="G23" s="20">
        <f t="shared" si="0"/>
        <v>897</v>
      </c>
      <c r="H23" s="20">
        <v>5</v>
      </c>
      <c r="I23" s="20">
        <v>4</v>
      </c>
      <c r="J23" s="20">
        <v>0</v>
      </c>
      <c r="K23" s="20">
        <v>5</v>
      </c>
      <c r="L23" s="20">
        <v>911</v>
      </c>
    </row>
    <row r="24" spans="2:12" ht="20.100000000000001" customHeight="1" thickBot="1" x14ac:dyDescent="0.25">
      <c r="B24" s="4" t="s">
        <v>211</v>
      </c>
      <c r="C24" s="20">
        <v>128</v>
      </c>
      <c r="D24" s="20">
        <v>42</v>
      </c>
      <c r="E24" s="20">
        <v>333</v>
      </c>
      <c r="F24" s="20">
        <v>517</v>
      </c>
      <c r="G24" s="20">
        <f t="shared" si="0"/>
        <v>1020</v>
      </c>
      <c r="H24" s="20">
        <v>2</v>
      </c>
      <c r="I24" s="20">
        <v>3</v>
      </c>
      <c r="J24" s="20">
        <v>3</v>
      </c>
      <c r="K24" s="20">
        <v>0</v>
      </c>
      <c r="L24" s="20">
        <v>1028</v>
      </c>
    </row>
    <row r="25" spans="2:12" ht="20.100000000000001" customHeight="1" thickBot="1" x14ac:dyDescent="0.25">
      <c r="B25" s="4" t="s">
        <v>212</v>
      </c>
      <c r="C25" s="20">
        <v>80</v>
      </c>
      <c r="D25" s="20">
        <v>89</v>
      </c>
      <c r="E25" s="20">
        <v>263</v>
      </c>
      <c r="F25" s="20">
        <v>424</v>
      </c>
      <c r="G25" s="20">
        <f t="shared" si="0"/>
        <v>856</v>
      </c>
      <c r="H25" s="20">
        <v>0</v>
      </c>
      <c r="I25" s="20">
        <v>0</v>
      </c>
      <c r="J25" s="20">
        <v>0</v>
      </c>
      <c r="K25" s="20">
        <v>0</v>
      </c>
      <c r="L25" s="20">
        <v>856</v>
      </c>
    </row>
    <row r="26" spans="2:12" ht="20.100000000000001" customHeight="1" thickBot="1" x14ac:dyDescent="0.25">
      <c r="B26" s="5" t="s">
        <v>213</v>
      </c>
      <c r="C26" s="31">
        <v>64</v>
      </c>
      <c r="D26" s="31">
        <v>33</v>
      </c>
      <c r="E26" s="31">
        <v>111</v>
      </c>
      <c r="F26" s="31">
        <v>156</v>
      </c>
      <c r="G26" s="31">
        <f t="shared" si="0"/>
        <v>364</v>
      </c>
      <c r="H26" s="31">
        <v>3</v>
      </c>
      <c r="I26" s="31">
        <v>0</v>
      </c>
      <c r="J26" s="31">
        <v>0</v>
      </c>
      <c r="K26" s="31">
        <v>0</v>
      </c>
      <c r="L26" s="31">
        <v>367</v>
      </c>
    </row>
    <row r="27" spans="2:12" ht="20.100000000000001" customHeight="1" thickBot="1" x14ac:dyDescent="0.25">
      <c r="B27" s="6" t="s">
        <v>214</v>
      </c>
      <c r="C27" s="33">
        <v>26</v>
      </c>
      <c r="D27" s="33">
        <v>13</v>
      </c>
      <c r="E27" s="33">
        <v>55</v>
      </c>
      <c r="F27" s="33">
        <v>61</v>
      </c>
      <c r="G27" s="33">
        <f t="shared" si="0"/>
        <v>155</v>
      </c>
      <c r="H27" s="33">
        <v>0</v>
      </c>
      <c r="I27" s="33">
        <v>0</v>
      </c>
      <c r="J27" s="33">
        <v>0</v>
      </c>
      <c r="K27" s="33">
        <v>0</v>
      </c>
      <c r="L27" s="33">
        <v>155</v>
      </c>
    </row>
    <row r="28" spans="2:12" ht="20.100000000000001" customHeight="1" thickBot="1" x14ac:dyDescent="0.25">
      <c r="B28" s="4" t="s">
        <v>215</v>
      </c>
      <c r="C28" s="33">
        <v>44</v>
      </c>
      <c r="D28" s="33">
        <v>46</v>
      </c>
      <c r="E28" s="33">
        <v>89</v>
      </c>
      <c r="F28" s="33">
        <v>117</v>
      </c>
      <c r="G28" s="33">
        <f t="shared" si="0"/>
        <v>296</v>
      </c>
      <c r="H28" s="33">
        <v>0</v>
      </c>
      <c r="I28" s="33">
        <v>1</v>
      </c>
      <c r="J28" s="33">
        <v>0</v>
      </c>
      <c r="K28" s="33">
        <v>0</v>
      </c>
      <c r="L28" s="33">
        <v>297</v>
      </c>
    </row>
    <row r="29" spans="2:12" ht="20.100000000000001" customHeight="1" thickBot="1" x14ac:dyDescent="0.25">
      <c r="B29" s="4" t="s">
        <v>216</v>
      </c>
      <c r="C29" s="32">
        <v>31</v>
      </c>
      <c r="D29" s="32">
        <v>21</v>
      </c>
      <c r="E29" s="32">
        <v>88</v>
      </c>
      <c r="F29" s="32">
        <v>71</v>
      </c>
      <c r="G29" s="32">
        <f t="shared" si="0"/>
        <v>211</v>
      </c>
      <c r="H29" s="32">
        <v>0</v>
      </c>
      <c r="I29" s="32">
        <v>0</v>
      </c>
      <c r="J29" s="32">
        <v>2</v>
      </c>
      <c r="K29" s="32">
        <v>0</v>
      </c>
      <c r="L29" s="32">
        <v>213</v>
      </c>
    </row>
    <row r="30" spans="2:12" ht="20.100000000000001" customHeight="1" thickBot="1" x14ac:dyDescent="0.25">
      <c r="B30" s="4" t="s">
        <v>217</v>
      </c>
      <c r="C30" s="20">
        <v>18</v>
      </c>
      <c r="D30" s="20">
        <v>17</v>
      </c>
      <c r="E30" s="20">
        <v>37</v>
      </c>
      <c r="F30" s="20">
        <v>49</v>
      </c>
      <c r="G30" s="20">
        <f t="shared" si="0"/>
        <v>121</v>
      </c>
      <c r="H30" s="20">
        <v>0</v>
      </c>
      <c r="I30" s="20">
        <v>0</v>
      </c>
      <c r="J30" s="20">
        <v>0</v>
      </c>
      <c r="K30" s="20">
        <v>0</v>
      </c>
      <c r="L30" s="20">
        <v>121</v>
      </c>
    </row>
    <row r="31" spans="2:12" ht="20.100000000000001" customHeight="1" thickBot="1" x14ac:dyDescent="0.25">
      <c r="B31" s="4" t="s">
        <v>218</v>
      </c>
      <c r="C31" s="20">
        <v>14</v>
      </c>
      <c r="D31" s="20">
        <v>2</v>
      </c>
      <c r="E31" s="20">
        <v>26</v>
      </c>
      <c r="F31" s="20">
        <v>49</v>
      </c>
      <c r="G31" s="20">
        <f t="shared" si="0"/>
        <v>91</v>
      </c>
      <c r="H31" s="20">
        <v>0</v>
      </c>
      <c r="I31" s="20">
        <v>0</v>
      </c>
      <c r="J31" s="20">
        <v>0</v>
      </c>
      <c r="K31" s="20">
        <v>0</v>
      </c>
      <c r="L31" s="20">
        <v>91</v>
      </c>
    </row>
    <row r="32" spans="2:12" ht="20.100000000000001" customHeight="1" thickBot="1" x14ac:dyDescent="0.25">
      <c r="B32" s="4" t="s">
        <v>219</v>
      </c>
      <c r="C32" s="20">
        <v>11</v>
      </c>
      <c r="D32" s="20">
        <v>3</v>
      </c>
      <c r="E32" s="20">
        <v>15</v>
      </c>
      <c r="F32" s="20">
        <v>34</v>
      </c>
      <c r="G32" s="20">
        <f t="shared" si="0"/>
        <v>63</v>
      </c>
      <c r="H32" s="20">
        <v>0</v>
      </c>
      <c r="I32" s="20">
        <v>0</v>
      </c>
      <c r="J32" s="20">
        <v>0</v>
      </c>
      <c r="K32" s="20">
        <v>0</v>
      </c>
      <c r="L32" s="20">
        <v>63</v>
      </c>
    </row>
    <row r="33" spans="2:12" ht="20.100000000000001" customHeight="1" thickBot="1" x14ac:dyDescent="0.25">
      <c r="B33" s="4" t="s">
        <v>220</v>
      </c>
      <c r="C33" s="20">
        <v>28</v>
      </c>
      <c r="D33" s="20">
        <v>5</v>
      </c>
      <c r="E33" s="20">
        <v>25</v>
      </c>
      <c r="F33" s="20">
        <v>36</v>
      </c>
      <c r="G33" s="20">
        <f t="shared" si="0"/>
        <v>94</v>
      </c>
      <c r="H33" s="20">
        <v>0</v>
      </c>
      <c r="I33" s="20">
        <v>0</v>
      </c>
      <c r="J33" s="20">
        <v>0</v>
      </c>
      <c r="K33" s="20">
        <v>0</v>
      </c>
      <c r="L33" s="20">
        <v>94</v>
      </c>
    </row>
    <row r="34" spans="2:12" ht="20.100000000000001" customHeight="1" thickBot="1" x14ac:dyDescent="0.25">
      <c r="B34" s="4" t="s">
        <v>221</v>
      </c>
      <c r="C34" s="20">
        <v>51</v>
      </c>
      <c r="D34" s="20">
        <v>92</v>
      </c>
      <c r="E34" s="20">
        <v>108</v>
      </c>
      <c r="F34" s="20">
        <v>182</v>
      </c>
      <c r="G34" s="20">
        <f t="shared" si="0"/>
        <v>433</v>
      </c>
      <c r="H34" s="20">
        <v>0</v>
      </c>
      <c r="I34" s="20">
        <v>0</v>
      </c>
      <c r="J34" s="20">
        <v>0</v>
      </c>
      <c r="K34" s="20">
        <v>0</v>
      </c>
      <c r="L34" s="20">
        <v>433</v>
      </c>
    </row>
    <row r="35" spans="2:12" ht="20.100000000000001" customHeight="1" thickBot="1" x14ac:dyDescent="0.25">
      <c r="B35" s="4" t="s">
        <v>222</v>
      </c>
      <c r="C35" s="20">
        <v>31</v>
      </c>
      <c r="D35" s="20">
        <v>16</v>
      </c>
      <c r="E35" s="20">
        <v>23</v>
      </c>
      <c r="F35" s="20">
        <v>22</v>
      </c>
      <c r="G35" s="20">
        <f t="shared" si="0"/>
        <v>92</v>
      </c>
      <c r="H35" s="20">
        <v>1</v>
      </c>
      <c r="I35" s="20">
        <v>0</v>
      </c>
      <c r="J35" s="20">
        <v>0</v>
      </c>
      <c r="K35" s="20">
        <v>0</v>
      </c>
      <c r="L35" s="20">
        <v>93</v>
      </c>
    </row>
    <row r="36" spans="2:12" ht="20.100000000000001" customHeight="1" thickBot="1" x14ac:dyDescent="0.25">
      <c r="B36" s="4" t="s">
        <v>223</v>
      </c>
      <c r="C36" s="20">
        <v>56</v>
      </c>
      <c r="D36" s="20">
        <v>58</v>
      </c>
      <c r="E36" s="20">
        <v>108</v>
      </c>
      <c r="F36" s="20">
        <v>128</v>
      </c>
      <c r="G36" s="20">
        <f t="shared" si="0"/>
        <v>350</v>
      </c>
      <c r="H36" s="20">
        <v>0</v>
      </c>
      <c r="I36" s="20">
        <v>0</v>
      </c>
      <c r="J36" s="20">
        <v>0</v>
      </c>
      <c r="K36" s="20">
        <v>0</v>
      </c>
      <c r="L36" s="20">
        <v>350</v>
      </c>
    </row>
    <row r="37" spans="2:12" ht="20.100000000000001" customHeight="1" thickBot="1" x14ac:dyDescent="0.25">
      <c r="B37" s="4" t="s">
        <v>224</v>
      </c>
      <c r="C37" s="20">
        <v>85</v>
      </c>
      <c r="D37" s="20">
        <v>26</v>
      </c>
      <c r="E37" s="20">
        <v>133</v>
      </c>
      <c r="F37" s="20">
        <v>134</v>
      </c>
      <c r="G37" s="20">
        <f t="shared" si="0"/>
        <v>378</v>
      </c>
      <c r="H37" s="20">
        <v>0</v>
      </c>
      <c r="I37" s="20">
        <v>0</v>
      </c>
      <c r="J37" s="20">
        <v>0</v>
      </c>
      <c r="K37" s="20">
        <v>0</v>
      </c>
      <c r="L37" s="20">
        <v>378</v>
      </c>
    </row>
    <row r="38" spans="2:12" ht="20.100000000000001" customHeight="1" thickBot="1" x14ac:dyDescent="0.25">
      <c r="B38" s="4" t="s">
        <v>225</v>
      </c>
      <c r="C38" s="20">
        <v>44</v>
      </c>
      <c r="D38" s="20">
        <v>34</v>
      </c>
      <c r="E38" s="20">
        <v>35</v>
      </c>
      <c r="F38" s="20">
        <v>43</v>
      </c>
      <c r="G38" s="20">
        <f t="shared" si="0"/>
        <v>156</v>
      </c>
      <c r="H38" s="20">
        <v>0</v>
      </c>
      <c r="I38" s="20">
        <v>0</v>
      </c>
      <c r="J38" s="20">
        <v>0</v>
      </c>
      <c r="K38" s="20">
        <v>0</v>
      </c>
      <c r="L38" s="20">
        <v>156</v>
      </c>
    </row>
    <row r="39" spans="2:12" ht="20.100000000000001" customHeight="1" thickBot="1" x14ac:dyDescent="0.25">
      <c r="B39" s="4" t="s">
        <v>226</v>
      </c>
      <c r="C39" s="20">
        <v>43</v>
      </c>
      <c r="D39" s="20">
        <v>13</v>
      </c>
      <c r="E39" s="20">
        <v>73</v>
      </c>
      <c r="F39" s="20">
        <v>77</v>
      </c>
      <c r="G39" s="20">
        <f t="shared" si="0"/>
        <v>206</v>
      </c>
      <c r="H39" s="20">
        <v>0</v>
      </c>
      <c r="I39" s="20">
        <v>0</v>
      </c>
      <c r="J39" s="20">
        <v>0</v>
      </c>
      <c r="K39" s="20">
        <v>0</v>
      </c>
      <c r="L39" s="20">
        <v>206</v>
      </c>
    </row>
    <row r="40" spans="2:12" ht="20.100000000000001" customHeight="1" thickBot="1" x14ac:dyDescent="0.25">
      <c r="B40" s="4" t="s">
        <v>227</v>
      </c>
      <c r="C40" s="20">
        <v>120</v>
      </c>
      <c r="D40" s="20">
        <v>44</v>
      </c>
      <c r="E40" s="20">
        <v>143</v>
      </c>
      <c r="F40" s="20">
        <v>177</v>
      </c>
      <c r="G40" s="20">
        <f t="shared" si="0"/>
        <v>484</v>
      </c>
      <c r="H40" s="20">
        <v>4</v>
      </c>
      <c r="I40" s="20">
        <v>0</v>
      </c>
      <c r="J40" s="20">
        <v>0</v>
      </c>
      <c r="K40" s="20">
        <v>0</v>
      </c>
      <c r="L40" s="20">
        <v>488</v>
      </c>
    </row>
    <row r="41" spans="2:12" ht="20.100000000000001" customHeight="1" thickBot="1" x14ac:dyDescent="0.25">
      <c r="B41" s="4" t="s">
        <v>228</v>
      </c>
      <c r="C41" s="20">
        <v>572</v>
      </c>
      <c r="D41" s="20">
        <v>336</v>
      </c>
      <c r="E41" s="20">
        <v>1085</v>
      </c>
      <c r="F41" s="20">
        <v>1484</v>
      </c>
      <c r="G41" s="20">
        <f t="shared" si="0"/>
        <v>3477</v>
      </c>
      <c r="H41" s="20">
        <v>8</v>
      </c>
      <c r="I41" s="20">
        <v>0</v>
      </c>
      <c r="J41" s="20">
        <v>0</v>
      </c>
      <c r="K41" s="20">
        <v>9</v>
      </c>
      <c r="L41" s="20">
        <v>3494</v>
      </c>
    </row>
    <row r="42" spans="2:12" ht="20.100000000000001" customHeight="1" thickBot="1" x14ac:dyDescent="0.25">
      <c r="B42" s="4" t="s">
        <v>229</v>
      </c>
      <c r="C42" s="20">
        <v>110</v>
      </c>
      <c r="D42" s="20">
        <v>41</v>
      </c>
      <c r="E42" s="20">
        <v>156</v>
      </c>
      <c r="F42" s="20">
        <v>175</v>
      </c>
      <c r="G42" s="20">
        <f t="shared" si="0"/>
        <v>482</v>
      </c>
      <c r="H42" s="20">
        <v>1</v>
      </c>
      <c r="I42" s="20">
        <v>0</v>
      </c>
      <c r="J42" s="20">
        <v>0</v>
      </c>
      <c r="K42" s="20">
        <v>0</v>
      </c>
      <c r="L42" s="20">
        <v>483</v>
      </c>
    </row>
    <row r="43" spans="2:12" ht="20.100000000000001" customHeight="1" thickBot="1" x14ac:dyDescent="0.25">
      <c r="B43" s="4" t="s">
        <v>230</v>
      </c>
      <c r="C43" s="20">
        <v>88</v>
      </c>
      <c r="D43" s="20">
        <v>52</v>
      </c>
      <c r="E43" s="20">
        <v>60</v>
      </c>
      <c r="F43" s="20">
        <v>151</v>
      </c>
      <c r="G43" s="20">
        <f t="shared" si="0"/>
        <v>351</v>
      </c>
      <c r="H43" s="20">
        <v>1</v>
      </c>
      <c r="I43" s="20">
        <v>2</v>
      </c>
      <c r="J43" s="20">
        <v>5</v>
      </c>
      <c r="K43" s="20">
        <v>0</v>
      </c>
      <c r="L43" s="20">
        <v>359</v>
      </c>
    </row>
    <row r="44" spans="2:12" ht="20.100000000000001" customHeight="1" thickBot="1" x14ac:dyDescent="0.25">
      <c r="B44" s="4" t="s">
        <v>231</v>
      </c>
      <c r="C44" s="20">
        <v>113</v>
      </c>
      <c r="D44" s="20">
        <v>65</v>
      </c>
      <c r="E44" s="20">
        <v>309</v>
      </c>
      <c r="F44" s="20">
        <v>315</v>
      </c>
      <c r="G44" s="20">
        <f t="shared" si="0"/>
        <v>802</v>
      </c>
      <c r="H44" s="20">
        <v>0</v>
      </c>
      <c r="I44" s="20">
        <v>0</v>
      </c>
      <c r="J44" s="20">
        <v>0</v>
      </c>
      <c r="K44" s="20">
        <v>0</v>
      </c>
      <c r="L44" s="20">
        <v>802</v>
      </c>
    </row>
    <row r="45" spans="2:12" ht="20.100000000000001" customHeight="1" thickBot="1" x14ac:dyDescent="0.25">
      <c r="B45" s="4" t="s">
        <v>232</v>
      </c>
      <c r="C45" s="20">
        <v>453</v>
      </c>
      <c r="D45" s="20">
        <v>356</v>
      </c>
      <c r="E45" s="20">
        <v>704</v>
      </c>
      <c r="F45" s="20">
        <v>758</v>
      </c>
      <c r="G45" s="20">
        <f t="shared" si="0"/>
        <v>2271</v>
      </c>
      <c r="H45" s="20">
        <v>13</v>
      </c>
      <c r="I45" s="20">
        <v>0</v>
      </c>
      <c r="J45" s="20">
        <v>0</v>
      </c>
      <c r="K45" s="20">
        <v>0</v>
      </c>
      <c r="L45" s="20">
        <v>2284</v>
      </c>
    </row>
    <row r="46" spans="2:12" ht="20.100000000000001" customHeight="1" thickBot="1" x14ac:dyDescent="0.25">
      <c r="B46" s="4" t="s">
        <v>233</v>
      </c>
      <c r="C46" s="20">
        <v>64</v>
      </c>
      <c r="D46" s="20">
        <v>25</v>
      </c>
      <c r="E46" s="20">
        <v>162</v>
      </c>
      <c r="F46" s="20">
        <v>174</v>
      </c>
      <c r="G46" s="20">
        <f t="shared" si="0"/>
        <v>425</v>
      </c>
      <c r="H46" s="20">
        <v>3</v>
      </c>
      <c r="I46" s="20">
        <v>0</v>
      </c>
      <c r="J46" s="20">
        <v>0</v>
      </c>
      <c r="K46" s="20">
        <v>0</v>
      </c>
      <c r="L46" s="20">
        <v>428</v>
      </c>
    </row>
    <row r="47" spans="2:12" ht="20.100000000000001" customHeight="1" thickBot="1" x14ac:dyDescent="0.25">
      <c r="B47" s="4" t="s">
        <v>234</v>
      </c>
      <c r="C47" s="20">
        <v>344</v>
      </c>
      <c r="D47" s="20">
        <v>159</v>
      </c>
      <c r="E47" s="20">
        <v>820</v>
      </c>
      <c r="F47" s="20">
        <v>1179</v>
      </c>
      <c r="G47" s="20">
        <f t="shared" si="0"/>
        <v>2502</v>
      </c>
      <c r="H47" s="20">
        <v>17</v>
      </c>
      <c r="I47" s="20">
        <v>7</v>
      </c>
      <c r="J47" s="20">
        <v>2</v>
      </c>
      <c r="K47" s="20">
        <v>6</v>
      </c>
      <c r="L47" s="20">
        <v>2534</v>
      </c>
    </row>
    <row r="48" spans="2:12" ht="20.100000000000001" customHeight="1" thickBot="1" x14ac:dyDescent="0.25">
      <c r="B48" s="4" t="s">
        <v>235</v>
      </c>
      <c r="C48" s="20">
        <v>132</v>
      </c>
      <c r="D48" s="20">
        <v>68</v>
      </c>
      <c r="E48" s="20">
        <v>163</v>
      </c>
      <c r="F48" s="20">
        <v>232</v>
      </c>
      <c r="G48" s="20">
        <f t="shared" si="0"/>
        <v>595</v>
      </c>
      <c r="H48" s="20">
        <v>8</v>
      </c>
      <c r="I48" s="20">
        <v>1</v>
      </c>
      <c r="J48" s="20">
        <v>0</v>
      </c>
      <c r="K48" s="20">
        <v>7</v>
      </c>
      <c r="L48" s="20">
        <v>611</v>
      </c>
    </row>
    <row r="49" spans="2:12" ht="20.100000000000001" customHeight="1" thickBot="1" x14ac:dyDescent="0.25">
      <c r="B49" s="4" t="s">
        <v>236</v>
      </c>
      <c r="C49" s="20">
        <v>34</v>
      </c>
      <c r="D49" s="20">
        <v>27</v>
      </c>
      <c r="E49" s="20">
        <v>64</v>
      </c>
      <c r="F49" s="20">
        <v>105</v>
      </c>
      <c r="G49" s="20">
        <f t="shared" si="0"/>
        <v>230</v>
      </c>
      <c r="H49" s="20">
        <v>2</v>
      </c>
      <c r="I49" s="20">
        <v>2</v>
      </c>
      <c r="J49" s="20">
        <v>3</v>
      </c>
      <c r="K49" s="20">
        <v>0</v>
      </c>
      <c r="L49" s="20">
        <v>237</v>
      </c>
    </row>
    <row r="50" spans="2:12" ht="20.100000000000001" customHeight="1" thickBot="1" x14ac:dyDescent="0.25">
      <c r="B50" s="4" t="s">
        <v>237</v>
      </c>
      <c r="C50" s="20">
        <v>184</v>
      </c>
      <c r="D50" s="20">
        <v>65</v>
      </c>
      <c r="E50" s="20">
        <v>285</v>
      </c>
      <c r="F50" s="20">
        <v>329</v>
      </c>
      <c r="G50" s="20">
        <f t="shared" si="0"/>
        <v>863</v>
      </c>
      <c r="H50" s="20">
        <v>32</v>
      </c>
      <c r="I50" s="20">
        <v>9</v>
      </c>
      <c r="J50" s="20">
        <v>0</v>
      </c>
      <c r="K50" s="20">
        <v>0</v>
      </c>
      <c r="L50" s="20">
        <v>904</v>
      </c>
    </row>
    <row r="51" spans="2:12" ht="20.100000000000001" customHeight="1" thickBot="1" x14ac:dyDescent="0.25">
      <c r="B51" s="4" t="s">
        <v>238</v>
      </c>
      <c r="C51" s="20">
        <v>49</v>
      </c>
      <c r="D51" s="20">
        <v>17</v>
      </c>
      <c r="E51" s="20">
        <v>69</v>
      </c>
      <c r="F51" s="20">
        <v>61</v>
      </c>
      <c r="G51" s="20">
        <f t="shared" si="0"/>
        <v>196</v>
      </c>
      <c r="H51" s="20">
        <v>0</v>
      </c>
      <c r="I51" s="20">
        <v>0</v>
      </c>
      <c r="J51" s="20">
        <v>0</v>
      </c>
      <c r="K51" s="20">
        <v>0</v>
      </c>
      <c r="L51" s="20">
        <v>196</v>
      </c>
    </row>
    <row r="52" spans="2:12" ht="20.100000000000001" customHeight="1" thickBot="1" x14ac:dyDescent="0.25">
      <c r="B52" s="4" t="s">
        <v>239</v>
      </c>
      <c r="C52" s="20">
        <v>26</v>
      </c>
      <c r="D52" s="20">
        <v>20</v>
      </c>
      <c r="E52" s="20">
        <v>56</v>
      </c>
      <c r="F52" s="20">
        <v>70</v>
      </c>
      <c r="G52" s="20">
        <f t="shared" si="0"/>
        <v>172</v>
      </c>
      <c r="H52" s="20">
        <v>0</v>
      </c>
      <c r="I52" s="20">
        <v>0</v>
      </c>
      <c r="J52" s="20">
        <v>0</v>
      </c>
      <c r="K52" s="20">
        <v>0</v>
      </c>
      <c r="L52" s="20">
        <v>172</v>
      </c>
    </row>
    <row r="53" spans="2:12" ht="20.100000000000001" customHeight="1" thickBot="1" x14ac:dyDescent="0.25">
      <c r="B53" s="4" t="s">
        <v>240</v>
      </c>
      <c r="C53" s="20">
        <v>92</v>
      </c>
      <c r="D53" s="20">
        <v>71</v>
      </c>
      <c r="E53" s="20">
        <v>147</v>
      </c>
      <c r="F53" s="20">
        <v>243</v>
      </c>
      <c r="G53" s="20">
        <f t="shared" si="0"/>
        <v>553</v>
      </c>
      <c r="H53" s="20">
        <v>1</v>
      </c>
      <c r="I53" s="20">
        <v>0</v>
      </c>
      <c r="J53" s="20">
        <v>0</v>
      </c>
      <c r="K53" s="20">
        <v>0</v>
      </c>
      <c r="L53" s="20">
        <v>554</v>
      </c>
    </row>
    <row r="54" spans="2:12" ht="20.100000000000001" customHeight="1" thickBot="1" x14ac:dyDescent="0.25">
      <c r="B54" s="4" t="s">
        <v>241</v>
      </c>
      <c r="C54" s="20">
        <v>734</v>
      </c>
      <c r="D54" s="20">
        <v>470</v>
      </c>
      <c r="E54" s="20">
        <v>2071</v>
      </c>
      <c r="F54" s="20">
        <v>2207</v>
      </c>
      <c r="G54" s="20">
        <f t="shared" si="0"/>
        <v>5482</v>
      </c>
      <c r="H54" s="20">
        <v>1</v>
      </c>
      <c r="I54" s="20">
        <v>0</v>
      </c>
      <c r="J54" s="20">
        <v>2</v>
      </c>
      <c r="K54" s="20">
        <v>7</v>
      </c>
      <c r="L54" s="20">
        <v>5492</v>
      </c>
    </row>
    <row r="55" spans="2:12" ht="20.100000000000001" customHeight="1" thickBot="1" x14ac:dyDescent="0.25">
      <c r="B55" s="4" t="s">
        <v>242</v>
      </c>
      <c r="C55" s="20">
        <v>264</v>
      </c>
      <c r="D55" s="20">
        <v>154</v>
      </c>
      <c r="E55" s="20">
        <v>542</v>
      </c>
      <c r="F55" s="20">
        <v>556</v>
      </c>
      <c r="G55" s="20">
        <f t="shared" si="0"/>
        <v>1516</v>
      </c>
      <c r="H55" s="20">
        <v>1</v>
      </c>
      <c r="I55" s="20">
        <v>6</v>
      </c>
      <c r="J55" s="20">
        <v>1</v>
      </c>
      <c r="K55" s="20">
        <v>1</v>
      </c>
      <c r="L55" s="20">
        <v>1525</v>
      </c>
    </row>
    <row r="56" spans="2:12" ht="20.100000000000001" customHeight="1" thickBot="1" x14ac:dyDescent="0.25">
      <c r="B56" s="4" t="s">
        <v>243</v>
      </c>
      <c r="C56" s="20">
        <v>80</v>
      </c>
      <c r="D56" s="20">
        <v>41</v>
      </c>
      <c r="E56" s="20">
        <v>106</v>
      </c>
      <c r="F56" s="20">
        <v>128</v>
      </c>
      <c r="G56" s="20">
        <f t="shared" si="0"/>
        <v>355</v>
      </c>
      <c r="H56" s="20">
        <v>3</v>
      </c>
      <c r="I56" s="20">
        <v>0</v>
      </c>
      <c r="J56" s="20">
        <v>0</v>
      </c>
      <c r="K56" s="20">
        <v>0</v>
      </c>
      <c r="L56" s="20">
        <v>358</v>
      </c>
    </row>
    <row r="57" spans="2:12" ht="20.100000000000001" customHeight="1" thickBot="1" x14ac:dyDescent="0.25">
      <c r="B57" s="4" t="s">
        <v>244</v>
      </c>
      <c r="C57" s="20">
        <v>21</v>
      </c>
      <c r="D57" s="20">
        <v>23</v>
      </c>
      <c r="E57" s="20">
        <v>25</v>
      </c>
      <c r="F57" s="20">
        <v>49</v>
      </c>
      <c r="G57" s="20">
        <f t="shared" si="0"/>
        <v>118</v>
      </c>
      <c r="H57" s="20">
        <v>0</v>
      </c>
      <c r="I57" s="20">
        <v>0</v>
      </c>
      <c r="J57" s="20">
        <v>0</v>
      </c>
      <c r="K57" s="20">
        <v>0</v>
      </c>
      <c r="L57" s="20">
        <v>118</v>
      </c>
    </row>
    <row r="58" spans="2:12" ht="20.100000000000001" customHeight="1" thickBot="1" x14ac:dyDescent="0.25">
      <c r="B58" s="4" t="s">
        <v>270</v>
      </c>
      <c r="C58" s="20">
        <v>59</v>
      </c>
      <c r="D58" s="20">
        <v>32</v>
      </c>
      <c r="E58" s="20">
        <v>65</v>
      </c>
      <c r="F58" s="20">
        <v>95</v>
      </c>
      <c r="G58" s="20">
        <f t="shared" si="0"/>
        <v>251</v>
      </c>
      <c r="H58" s="20">
        <v>0</v>
      </c>
      <c r="I58" s="20">
        <v>0</v>
      </c>
      <c r="J58" s="20">
        <v>0</v>
      </c>
      <c r="K58" s="20">
        <v>0</v>
      </c>
      <c r="L58" s="20">
        <v>251</v>
      </c>
    </row>
    <row r="59" spans="2:12" ht="20.100000000000001" customHeight="1" thickBot="1" x14ac:dyDescent="0.25">
      <c r="B59" s="4" t="s">
        <v>246</v>
      </c>
      <c r="C59" s="20">
        <v>80</v>
      </c>
      <c r="D59" s="20">
        <v>46</v>
      </c>
      <c r="E59" s="20">
        <v>132</v>
      </c>
      <c r="F59" s="20">
        <v>163</v>
      </c>
      <c r="G59" s="20">
        <f t="shared" si="0"/>
        <v>421</v>
      </c>
      <c r="H59" s="20">
        <v>3</v>
      </c>
      <c r="I59" s="20">
        <v>1</v>
      </c>
      <c r="J59" s="20">
        <v>0</v>
      </c>
      <c r="K59" s="20">
        <v>0</v>
      </c>
      <c r="L59" s="20">
        <v>425</v>
      </c>
    </row>
    <row r="60" spans="2:12" ht="20.100000000000001" customHeight="1" thickBot="1" x14ac:dyDescent="0.25">
      <c r="B60" s="4" t="s">
        <v>247</v>
      </c>
      <c r="C60" s="20">
        <v>72</v>
      </c>
      <c r="D60" s="20">
        <v>20</v>
      </c>
      <c r="E60" s="20">
        <v>110</v>
      </c>
      <c r="F60" s="20">
        <v>108</v>
      </c>
      <c r="G60" s="20">
        <f t="shared" si="0"/>
        <v>310</v>
      </c>
      <c r="H60" s="20">
        <v>2</v>
      </c>
      <c r="I60" s="20">
        <v>7</v>
      </c>
      <c r="J60" s="20">
        <v>8</v>
      </c>
      <c r="K60" s="20">
        <v>3</v>
      </c>
      <c r="L60" s="20">
        <v>330</v>
      </c>
    </row>
    <row r="61" spans="2:12" ht="20.100000000000001" customHeight="1" thickBot="1" x14ac:dyDescent="0.25">
      <c r="B61" s="7" t="s">
        <v>22</v>
      </c>
      <c r="C61" s="9">
        <f>SUM(C11:C60)</f>
        <v>6360</v>
      </c>
      <c r="D61" s="9">
        <f t="shared" ref="D61:H61" si="1">SUM(D11:D60)</f>
        <v>3815</v>
      </c>
      <c r="E61" s="9">
        <f t="shared" si="1"/>
        <v>11862</v>
      </c>
      <c r="F61" s="9">
        <f t="shared" si="1"/>
        <v>15233</v>
      </c>
      <c r="G61" s="9">
        <f t="shared" si="0"/>
        <v>37270</v>
      </c>
      <c r="H61" s="9">
        <f t="shared" si="1"/>
        <v>156</v>
      </c>
      <c r="I61" s="9">
        <f t="shared" ref="I61:L61" si="2">SUM(I11:I60)</f>
        <v>53</v>
      </c>
      <c r="J61" s="9">
        <f t="shared" si="2"/>
        <v>38</v>
      </c>
      <c r="K61" s="9">
        <f t="shared" si="2"/>
        <v>51</v>
      </c>
      <c r="L61" s="9">
        <f t="shared" si="2"/>
        <v>37568</v>
      </c>
    </row>
    <row r="63" spans="2:12" x14ac:dyDescent="0.2">
      <c r="C63" s="58"/>
    </row>
  </sheetData>
  <mergeCells count="2">
    <mergeCell ref="C9:F9"/>
    <mergeCell ref="H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9" width="15" customWidth="1"/>
    <col min="10" max="10" width="13.75" bestFit="1" customWidth="1"/>
    <col min="11" max="12" width="12.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2.25" bestFit="1" customWidth="1"/>
    <col min="17" max="17" width="11.625" bestFit="1" customWidth="1"/>
    <col min="18" max="18" width="12.25" bestFit="1" customWidth="1"/>
    <col min="19" max="19" width="11.25" bestFit="1" customWidth="1"/>
    <col min="20" max="20" width="14.875" bestFit="1" customWidth="1"/>
    <col min="21" max="21" width="15" bestFit="1" customWidth="1"/>
    <col min="22" max="22" width="12.25" bestFit="1" customWidth="1"/>
    <col min="23" max="23" width="11.625" bestFit="1" customWidth="1"/>
    <col min="24" max="24" width="12.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2.25" bestFit="1" customWidth="1"/>
    <col min="29" max="29" width="11.625" bestFit="1" customWidth="1"/>
    <col min="30" max="30" width="12.25" bestFit="1" customWidth="1"/>
    <col min="31" max="31" width="11.25" bestFit="1" customWidth="1"/>
    <col min="32" max="32" width="14.875" bestFit="1" customWidth="1"/>
    <col min="33" max="33" width="15" bestFit="1" customWidth="1"/>
    <col min="34" max="34" width="12.25" bestFit="1" customWidth="1"/>
    <col min="35" max="35" width="11.625" bestFit="1" customWidth="1"/>
    <col min="36" max="36" width="12.25" bestFit="1" customWidth="1"/>
    <col min="37" max="37" width="11.25" bestFit="1" customWidth="1"/>
    <col min="38" max="38" width="14.875" bestFit="1" customWidth="1"/>
    <col min="39" max="44" width="14.875" customWidth="1"/>
    <col min="45" max="45" width="15" bestFit="1" customWidth="1"/>
    <col min="46" max="46" width="12.25" bestFit="1" customWidth="1"/>
    <col min="47" max="47" width="11.62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86" t="s">
        <v>23</v>
      </c>
      <c r="D9" s="86"/>
      <c r="E9" s="86"/>
      <c r="F9" s="86"/>
      <c r="G9" s="86"/>
      <c r="H9" s="87"/>
      <c r="I9" s="88" t="s">
        <v>24</v>
      </c>
      <c r="J9" s="86"/>
      <c r="K9" s="86"/>
      <c r="L9" s="86"/>
      <c r="M9" s="86"/>
      <c r="N9" s="87"/>
      <c r="O9" s="88" t="s">
        <v>25</v>
      </c>
      <c r="P9" s="86"/>
      <c r="Q9" s="86"/>
      <c r="R9" s="86"/>
      <c r="S9" s="86"/>
      <c r="T9" s="87"/>
      <c r="U9" s="88" t="s">
        <v>26</v>
      </c>
      <c r="V9" s="86"/>
      <c r="W9" s="86"/>
      <c r="X9" s="86"/>
      <c r="Y9" s="86"/>
      <c r="Z9" s="87"/>
      <c r="AA9" s="88" t="s">
        <v>27</v>
      </c>
      <c r="AB9" s="86"/>
      <c r="AC9" s="86"/>
      <c r="AD9" s="86"/>
      <c r="AE9" s="86"/>
      <c r="AF9" s="87"/>
      <c r="AG9" s="88" t="s">
        <v>28</v>
      </c>
      <c r="AH9" s="86"/>
      <c r="AI9" s="86"/>
      <c r="AJ9" s="86"/>
      <c r="AK9" s="86"/>
      <c r="AL9" s="87"/>
      <c r="AM9" s="88" t="s">
        <v>29</v>
      </c>
      <c r="AN9" s="86"/>
      <c r="AO9" s="86"/>
      <c r="AP9" s="86"/>
      <c r="AQ9" s="86"/>
      <c r="AR9" s="87"/>
      <c r="AS9" s="88" t="s">
        <v>30</v>
      </c>
      <c r="AT9" s="86"/>
      <c r="AU9" s="86"/>
      <c r="AV9" s="86"/>
      <c r="AW9" s="86"/>
      <c r="AX9" s="86"/>
    </row>
    <row r="10" spans="2:50" ht="41.25" customHeight="1" thickBot="1" x14ac:dyDescent="0.25">
      <c r="C10" s="82" t="s">
        <v>31</v>
      </c>
      <c r="D10" s="84" t="s">
        <v>272</v>
      </c>
      <c r="E10" s="85"/>
      <c r="F10" s="82" t="s">
        <v>32</v>
      </c>
      <c r="G10" s="82" t="s">
        <v>33</v>
      </c>
      <c r="H10" s="82" t="s">
        <v>34</v>
      </c>
      <c r="I10" s="82" t="s">
        <v>31</v>
      </c>
      <c r="J10" s="84" t="s">
        <v>272</v>
      </c>
      <c r="K10" s="85"/>
      <c r="L10" s="82" t="s">
        <v>32</v>
      </c>
      <c r="M10" s="82" t="s">
        <v>33</v>
      </c>
      <c r="N10" s="82" t="s">
        <v>34</v>
      </c>
      <c r="O10" s="82" t="s">
        <v>31</v>
      </c>
      <c r="P10" s="84" t="s">
        <v>272</v>
      </c>
      <c r="Q10" s="85"/>
      <c r="R10" s="82" t="s">
        <v>32</v>
      </c>
      <c r="S10" s="82" t="s">
        <v>33</v>
      </c>
      <c r="T10" s="82" t="s">
        <v>34</v>
      </c>
      <c r="U10" s="82" t="s">
        <v>31</v>
      </c>
      <c r="V10" s="84" t="s">
        <v>272</v>
      </c>
      <c r="W10" s="85"/>
      <c r="X10" s="82" t="s">
        <v>32</v>
      </c>
      <c r="Y10" s="82" t="s">
        <v>33</v>
      </c>
      <c r="Z10" s="82" t="s">
        <v>34</v>
      </c>
      <c r="AA10" s="82" t="s">
        <v>31</v>
      </c>
      <c r="AB10" s="84" t="s">
        <v>272</v>
      </c>
      <c r="AC10" s="85"/>
      <c r="AD10" s="82" t="s">
        <v>32</v>
      </c>
      <c r="AE10" s="82" t="s">
        <v>33</v>
      </c>
      <c r="AF10" s="82" t="s">
        <v>34</v>
      </c>
      <c r="AG10" s="82" t="s">
        <v>31</v>
      </c>
      <c r="AH10" s="84" t="s">
        <v>272</v>
      </c>
      <c r="AI10" s="85"/>
      <c r="AJ10" s="82" t="s">
        <v>32</v>
      </c>
      <c r="AK10" s="82" t="s">
        <v>33</v>
      </c>
      <c r="AL10" s="82" t="s">
        <v>34</v>
      </c>
      <c r="AM10" s="82" t="s">
        <v>31</v>
      </c>
      <c r="AN10" s="84" t="s">
        <v>272</v>
      </c>
      <c r="AO10" s="85"/>
      <c r="AP10" s="82" t="s">
        <v>32</v>
      </c>
      <c r="AQ10" s="82" t="s">
        <v>33</v>
      </c>
      <c r="AR10" s="82" t="s">
        <v>34</v>
      </c>
      <c r="AS10" s="82" t="s">
        <v>31</v>
      </c>
      <c r="AT10" s="84" t="s">
        <v>272</v>
      </c>
      <c r="AU10" s="85"/>
      <c r="AV10" s="82" t="s">
        <v>32</v>
      </c>
      <c r="AW10" s="82" t="s">
        <v>33</v>
      </c>
      <c r="AX10" s="82" t="s">
        <v>34</v>
      </c>
    </row>
    <row r="11" spans="2:50" ht="15" thickBot="1" x14ac:dyDescent="0.25">
      <c r="C11" s="83"/>
      <c r="D11" s="75" t="s">
        <v>273</v>
      </c>
      <c r="E11" s="75" t="s">
        <v>274</v>
      </c>
      <c r="F11" s="83"/>
      <c r="G11" s="83"/>
      <c r="H11" s="83"/>
      <c r="I11" s="83"/>
      <c r="J11" s="75" t="s">
        <v>273</v>
      </c>
      <c r="K11" s="75" t="s">
        <v>274</v>
      </c>
      <c r="L11" s="83"/>
      <c r="M11" s="83"/>
      <c r="N11" s="83"/>
      <c r="O11" s="83"/>
      <c r="P11" s="75" t="s">
        <v>273</v>
      </c>
      <c r="Q11" s="75" t="s">
        <v>274</v>
      </c>
      <c r="R11" s="83"/>
      <c r="S11" s="83"/>
      <c r="T11" s="83"/>
      <c r="U11" s="83"/>
      <c r="V11" s="75" t="s">
        <v>273</v>
      </c>
      <c r="W11" s="75" t="s">
        <v>274</v>
      </c>
      <c r="X11" s="83"/>
      <c r="Y11" s="83"/>
      <c r="Z11" s="83"/>
      <c r="AA11" s="83"/>
      <c r="AB11" s="75" t="s">
        <v>273</v>
      </c>
      <c r="AC11" s="75" t="s">
        <v>274</v>
      </c>
      <c r="AD11" s="83"/>
      <c r="AE11" s="83"/>
      <c r="AF11" s="83"/>
      <c r="AG11" s="83"/>
      <c r="AH11" s="75" t="s">
        <v>273</v>
      </c>
      <c r="AI11" s="75" t="s">
        <v>274</v>
      </c>
      <c r="AJ11" s="83"/>
      <c r="AK11" s="83"/>
      <c r="AL11" s="83"/>
      <c r="AM11" s="83"/>
      <c r="AN11" s="75" t="s">
        <v>273</v>
      </c>
      <c r="AO11" s="75" t="s">
        <v>274</v>
      </c>
      <c r="AP11" s="83"/>
      <c r="AQ11" s="83"/>
      <c r="AR11" s="83"/>
      <c r="AS11" s="83"/>
      <c r="AT11" s="75" t="s">
        <v>273</v>
      </c>
      <c r="AU11" s="75" t="s">
        <v>274</v>
      </c>
      <c r="AV11" s="83"/>
      <c r="AW11" s="83"/>
      <c r="AX11" s="83"/>
    </row>
    <row r="12" spans="2:50" ht="20.100000000000001" customHeight="1" thickBot="1" x14ac:dyDescent="0.25">
      <c r="B12" s="3" t="s">
        <v>198</v>
      </c>
      <c r="C12" s="19">
        <v>4064</v>
      </c>
      <c r="D12" s="19">
        <v>159</v>
      </c>
      <c r="E12" s="19">
        <v>30</v>
      </c>
      <c r="F12" s="19">
        <v>117</v>
      </c>
      <c r="G12" s="19">
        <v>4254</v>
      </c>
      <c r="H12" s="19">
        <v>714</v>
      </c>
      <c r="I12" s="19">
        <v>1361</v>
      </c>
      <c r="J12" s="19">
        <v>131</v>
      </c>
      <c r="K12" s="19">
        <v>2</v>
      </c>
      <c r="L12" s="19">
        <v>0</v>
      </c>
      <c r="M12" s="19">
        <v>1489</v>
      </c>
      <c r="N12" s="19">
        <v>9</v>
      </c>
      <c r="O12" s="19">
        <v>6</v>
      </c>
      <c r="P12" s="19">
        <v>0</v>
      </c>
      <c r="Q12" s="19">
        <v>0</v>
      </c>
      <c r="R12" s="19">
        <v>1</v>
      </c>
      <c r="S12" s="19">
        <v>6</v>
      </c>
      <c r="T12" s="19">
        <v>6</v>
      </c>
      <c r="U12" s="19">
        <v>1948</v>
      </c>
      <c r="V12" s="19">
        <v>27</v>
      </c>
      <c r="W12" s="19">
        <v>28</v>
      </c>
      <c r="X12" s="19">
        <v>103</v>
      </c>
      <c r="Y12" s="19">
        <v>1976</v>
      </c>
      <c r="Z12" s="19">
        <v>468</v>
      </c>
      <c r="AA12" s="19">
        <v>673</v>
      </c>
      <c r="AB12" s="19">
        <v>0</v>
      </c>
      <c r="AC12" s="19">
        <v>0</v>
      </c>
      <c r="AD12" s="19">
        <v>13</v>
      </c>
      <c r="AE12" s="19">
        <v>710</v>
      </c>
      <c r="AF12" s="19">
        <v>208</v>
      </c>
      <c r="AG12" s="19">
        <v>76</v>
      </c>
      <c r="AH12" s="19">
        <v>1</v>
      </c>
      <c r="AI12" s="19">
        <v>0</v>
      </c>
      <c r="AJ12" s="19">
        <v>0</v>
      </c>
      <c r="AK12" s="19">
        <v>71</v>
      </c>
      <c r="AL12" s="19">
        <v>23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2</v>
      </c>
      <c r="AX12" s="19">
        <v>0</v>
      </c>
    </row>
    <row r="13" spans="2:50" ht="20.100000000000001" customHeight="1" thickBot="1" x14ac:dyDescent="0.25">
      <c r="B13" s="4" t="s">
        <v>199</v>
      </c>
      <c r="C13" s="20">
        <v>6694</v>
      </c>
      <c r="D13" s="20">
        <v>540</v>
      </c>
      <c r="E13" s="20">
        <v>32</v>
      </c>
      <c r="F13" s="20">
        <v>15</v>
      </c>
      <c r="G13" s="20">
        <v>7581</v>
      </c>
      <c r="H13" s="20">
        <v>1560</v>
      </c>
      <c r="I13" s="20">
        <v>2097</v>
      </c>
      <c r="J13" s="20">
        <v>275</v>
      </c>
      <c r="K13" s="20">
        <v>10</v>
      </c>
      <c r="L13" s="20">
        <v>0</v>
      </c>
      <c r="M13" s="20">
        <v>2383</v>
      </c>
      <c r="N13" s="20">
        <v>8</v>
      </c>
      <c r="O13" s="20">
        <v>8</v>
      </c>
      <c r="P13" s="20">
        <v>0</v>
      </c>
      <c r="Q13" s="20">
        <v>0</v>
      </c>
      <c r="R13" s="20">
        <v>4</v>
      </c>
      <c r="S13" s="20">
        <v>19</v>
      </c>
      <c r="T13" s="20">
        <v>24</v>
      </c>
      <c r="U13" s="20">
        <v>2896</v>
      </c>
      <c r="V13" s="20">
        <v>253</v>
      </c>
      <c r="W13" s="20">
        <v>22</v>
      </c>
      <c r="X13" s="20">
        <v>7</v>
      </c>
      <c r="Y13" s="20">
        <v>3520</v>
      </c>
      <c r="Z13" s="20">
        <v>895</v>
      </c>
      <c r="AA13" s="20">
        <v>1434</v>
      </c>
      <c r="AB13" s="20">
        <v>0</v>
      </c>
      <c r="AC13" s="20">
        <v>0</v>
      </c>
      <c r="AD13" s="20">
        <v>4</v>
      </c>
      <c r="AE13" s="20">
        <v>1370</v>
      </c>
      <c r="AF13" s="20">
        <v>564</v>
      </c>
      <c r="AG13" s="20">
        <v>258</v>
      </c>
      <c r="AH13" s="20">
        <v>12</v>
      </c>
      <c r="AI13" s="20">
        <v>0</v>
      </c>
      <c r="AJ13" s="20">
        <v>0</v>
      </c>
      <c r="AK13" s="20">
        <v>282</v>
      </c>
      <c r="AL13" s="20">
        <v>66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1</v>
      </c>
      <c r="AT13" s="20">
        <v>0</v>
      </c>
      <c r="AU13" s="20">
        <v>0</v>
      </c>
      <c r="AV13" s="20">
        <v>0</v>
      </c>
      <c r="AW13" s="20">
        <v>7</v>
      </c>
      <c r="AX13" s="20">
        <v>3</v>
      </c>
    </row>
    <row r="14" spans="2:50" ht="20.100000000000001" customHeight="1" thickBot="1" x14ac:dyDescent="0.25">
      <c r="B14" s="4" t="s">
        <v>200</v>
      </c>
      <c r="C14" s="20">
        <v>2188</v>
      </c>
      <c r="D14" s="20">
        <v>866</v>
      </c>
      <c r="E14" s="20">
        <v>23</v>
      </c>
      <c r="F14" s="20">
        <v>9</v>
      </c>
      <c r="G14" s="20">
        <v>3247</v>
      </c>
      <c r="H14" s="20">
        <v>630</v>
      </c>
      <c r="I14" s="20">
        <v>756</v>
      </c>
      <c r="J14" s="20">
        <v>361</v>
      </c>
      <c r="K14" s="20">
        <v>5</v>
      </c>
      <c r="L14" s="20">
        <v>0</v>
      </c>
      <c r="M14" s="20">
        <v>1149</v>
      </c>
      <c r="N14" s="20">
        <v>10</v>
      </c>
      <c r="O14" s="20">
        <v>2</v>
      </c>
      <c r="P14" s="20">
        <v>0</v>
      </c>
      <c r="Q14" s="20">
        <v>0</v>
      </c>
      <c r="R14" s="20">
        <v>0</v>
      </c>
      <c r="S14" s="20">
        <v>0</v>
      </c>
      <c r="T14" s="20">
        <v>5</v>
      </c>
      <c r="U14" s="20">
        <v>758</v>
      </c>
      <c r="V14" s="20">
        <v>505</v>
      </c>
      <c r="W14" s="20">
        <v>18</v>
      </c>
      <c r="X14" s="20">
        <v>4</v>
      </c>
      <c r="Y14" s="20">
        <v>1352</v>
      </c>
      <c r="Z14" s="20">
        <v>419</v>
      </c>
      <c r="AA14" s="20">
        <v>536</v>
      </c>
      <c r="AB14" s="20">
        <v>0</v>
      </c>
      <c r="AC14" s="20">
        <v>0</v>
      </c>
      <c r="AD14" s="20">
        <v>5</v>
      </c>
      <c r="AE14" s="20">
        <v>590</v>
      </c>
      <c r="AF14" s="20">
        <v>174</v>
      </c>
      <c r="AG14" s="20">
        <v>136</v>
      </c>
      <c r="AH14" s="20">
        <v>0</v>
      </c>
      <c r="AI14" s="20">
        <v>0</v>
      </c>
      <c r="AJ14" s="20">
        <v>0</v>
      </c>
      <c r="AK14" s="20">
        <v>156</v>
      </c>
      <c r="AL14" s="20">
        <v>22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</row>
    <row r="15" spans="2:50" ht="20.100000000000001" customHeight="1" thickBot="1" x14ac:dyDescent="0.25">
      <c r="B15" s="4" t="s">
        <v>201</v>
      </c>
      <c r="C15" s="20">
        <v>5234</v>
      </c>
      <c r="D15" s="20">
        <v>481</v>
      </c>
      <c r="E15" s="20">
        <v>200</v>
      </c>
      <c r="F15" s="20">
        <v>14</v>
      </c>
      <c r="G15" s="20">
        <v>5915</v>
      </c>
      <c r="H15" s="20">
        <v>926</v>
      </c>
      <c r="I15" s="20">
        <v>1134</v>
      </c>
      <c r="J15" s="20">
        <v>234</v>
      </c>
      <c r="K15" s="20">
        <v>9</v>
      </c>
      <c r="L15" s="20">
        <v>1</v>
      </c>
      <c r="M15" s="20">
        <v>1375</v>
      </c>
      <c r="N15" s="20">
        <v>3</v>
      </c>
      <c r="O15" s="20">
        <v>3</v>
      </c>
      <c r="P15" s="20">
        <v>0</v>
      </c>
      <c r="Q15" s="20">
        <v>0</v>
      </c>
      <c r="R15" s="20">
        <v>0</v>
      </c>
      <c r="S15" s="20">
        <v>5</v>
      </c>
      <c r="T15" s="20">
        <v>0</v>
      </c>
      <c r="U15" s="20">
        <v>3196</v>
      </c>
      <c r="V15" s="20">
        <v>246</v>
      </c>
      <c r="W15" s="20">
        <v>187</v>
      </c>
      <c r="X15" s="20">
        <v>11</v>
      </c>
      <c r="Y15" s="20">
        <v>3603</v>
      </c>
      <c r="Z15" s="20">
        <v>664</v>
      </c>
      <c r="AA15" s="20">
        <v>536</v>
      </c>
      <c r="AB15" s="20">
        <v>0</v>
      </c>
      <c r="AC15" s="20">
        <v>0</v>
      </c>
      <c r="AD15" s="20">
        <v>2</v>
      </c>
      <c r="AE15" s="20">
        <v>567</v>
      </c>
      <c r="AF15" s="20">
        <v>223</v>
      </c>
      <c r="AG15" s="20">
        <v>364</v>
      </c>
      <c r="AH15" s="20">
        <v>1</v>
      </c>
      <c r="AI15" s="20">
        <v>4</v>
      </c>
      <c r="AJ15" s="20">
        <v>0</v>
      </c>
      <c r="AK15" s="20">
        <v>363</v>
      </c>
      <c r="AL15" s="20">
        <v>36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1</v>
      </c>
      <c r="AT15" s="20">
        <v>0</v>
      </c>
      <c r="AU15" s="20">
        <v>0</v>
      </c>
      <c r="AV15" s="20">
        <v>0</v>
      </c>
      <c r="AW15" s="20">
        <v>2</v>
      </c>
      <c r="AX15" s="20">
        <v>0</v>
      </c>
    </row>
    <row r="16" spans="2:50" ht="20.100000000000001" customHeight="1" thickBot="1" x14ac:dyDescent="0.25">
      <c r="B16" s="4" t="s">
        <v>202</v>
      </c>
      <c r="C16" s="20">
        <v>2656</v>
      </c>
      <c r="D16" s="20">
        <v>294</v>
      </c>
      <c r="E16" s="20">
        <v>16</v>
      </c>
      <c r="F16" s="20">
        <v>3</v>
      </c>
      <c r="G16" s="20">
        <v>2806</v>
      </c>
      <c r="H16" s="20">
        <v>1118</v>
      </c>
      <c r="I16" s="20">
        <v>847</v>
      </c>
      <c r="J16" s="20">
        <v>82</v>
      </c>
      <c r="K16" s="20">
        <v>4</v>
      </c>
      <c r="L16" s="20">
        <v>0</v>
      </c>
      <c r="M16" s="20">
        <v>933</v>
      </c>
      <c r="N16" s="20">
        <v>0</v>
      </c>
      <c r="O16" s="20">
        <v>2</v>
      </c>
      <c r="P16" s="20">
        <v>0</v>
      </c>
      <c r="Q16" s="20">
        <v>0</v>
      </c>
      <c r="R16" s="20">
        <v>0</v>
      </c>
      <c r="S16" s="20">
        <v>2</v>
      </c>
      <c r="T16" s="20">
        <v>7</v>
      </c>
      <c r="U16" s="20">
        <v>1477</v>
      </c>
      <c r="V16" s="20">
        <v>212</v>
      </c>
      <c r="W16" s="20">
        <v>12</v>
      </c>
      <c r="X16" s="20">
        <v>3</v>
      </c>
      <c r="Y16" s="20">
        <v>1524</v>
      </c>
      <c r="Z16" s="20">
        <v>921</v>
      </c>
      <c r="AA16" s="20">
        <v>255</v>
      </c>
      <c r="AB16" s="20">
        <v>0</v>
      </c>
      <c r="AC16" s="20">
        <v>0</v>
      </c>
      <c r="AD16" s="20">
        <v>0</v>
      </c>
      <c r="AE16" s="20">
        <v>264</v>
      </c>
      <c r="AF16" s="20">
        <v>186</v>
      </c>
      <c r="AG16" s="20">
        <v>73</v>
      </c>
      <c r="AH16" s="20">
        <v>0</v>
      </c>
      <c r="AI16" s="20">
        <v>0</v>
      </c>
      <c r="AJ16" s="20">
        <v>0</v>
      </c>
      <c r="AK16" s="20">
        <v>80</v>
      </c>
      <c r="AL16" s="20">
        <v>3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2</v>
      </c>
      <c r="AT16" s="20">
        <v>0</v>
      </c>
      <c r="AU16" s="20">
        <v>0</v>
      </c>
      <c r="AV16" s="20">
        <v>0</v>
      </c>
      <c r="AW16" s="20">
        <v>3</v>
      </c>
      <c r="AX16" s="20">
        <v>1</v>
      </c>
    </row>
    <row r="17" spans="2:50" ht="20.100000000000001" customHeight="1" thickBot="1" x14ac:dyDescent="0.25">
      <c r="B17" s="4" t="s">
        <v>203</v>
      </c>
      <c r="C17" s="20">
        <v>2245</v>
      </c>
      <c r="D17" s="20">
        <v>184</v>
      </c>
      <c r="E17" s="20">
        <v>33</v>
      </c>
      <c r="F17" s="20">
        <v>1</v>
      </c>
      <c r="G17" s="20">
        <v>2490</v>
      </c>
      <c r="H17" s="20">
        <v>510</v>
      </c>
      <c r="I17" s="20">
        <v>432</v>
      </c>
      <c r="J17" s="20">
        <v>32</v>
      </c>
      <c r="K17" s="20">
        <v>0</v>
      </c>
      <c r="L17" s="20">
        <v>0</v>
      </c>
      <c r="M17" s="20">
        <v>473</v>
      </c>
      <c r="N17" s="20">
        <v>0</v>
      </c>
      <c r="O17" s="20">
        <v>2</v>
      </c>
      <c r="P17" s="20">
        <v>0</v>
      </c>
      <c r="Q17" s="20">
        <v>0</v>
      </c>
      <c r="R17" s="20">
        <v>0</v>
      </c>
      <c r="S17" s="20">
        <v>2</v>
      </c>
      <c r="T17" s="20">
        <v>2</v>
      </c>
      <c r="U17" s="20">
        <v>1389</v>
      </c>
      <c r="V17" s="20">
        <v>147</v>
      </c>
      <c r="W17" s="20">
        <v>33</v>
      </c>
      <c r="X17" s="20">
        <v>1</v>
      </c>
      <c r="Y17" s="20">
        <v>1577</v>
      </c>
      <c r="Z17" s="20">
        <v>371</v>
      </c>
      <c r="AA17" s="20">
        <v>347</v>
      </c>
      <c r="AB17" s="20">
        <v>0</v>
      </c>
      <c r="AC17" s="20">
        <v>0</v>
      </c>
      <c r="AD17" s="20">
        <v>0</v>
      </c>
      <c r="AE17" s="20">
        <v>351</v>
      </c>
      <c r="AF17" s="20">
        <v>129</v>
      </c>
      <c r="AG17" s="20">
        <v>74</v>
      </c>
      <c r="AH17" s="20">
        <v>5</v>
      </c>
      <c r="AI17" s="20">
        <v>0</v>
      </c>
      <c r="AJ17" s="20">
        <v>0</v>
      </c>
      <c r="AK17" s="20">
        <v>85</v>
      </c>
      <c r="AL17" s="20">
        <v>8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1</v>
      </c>
      <c r="AT17" s="20">
        <v>0</v>
      </c>
      <c r="AU17" s="20">
        <v>0</v>
      </c>
      <c r="AV17" s="20">
        <v>0</v>
      </c>
      <c r="AW17" s="20">
        <v>2</v>
      </c>
      <c r="AX17" s="20">
        <v>0</v>
      </c>
    </row>
    <row r="18" spans="2:50" ht="20.100000000000001" customHeight="1" thickBot="1" x14ac:dyDescent="0.25">
      <c r="B18" s="4" t="s">
        <v>204</v>
      </c>
      <c r="C18" s="20">
        <v>7837</v>
      </c>
      <c r="D18" s="20">
        <v>1375</v>
      </c>
      <c r="E18" s="20">
        <v>837</v>
      </c>
      <c r="F18" s="20">
        <v>141</v>
      </c>
      <c r="G18" s="20">
        <v>10307</v>
      </c>
      <c r="H18" s="20">
        <v>1788</v>
      </c>
      <c r="I18" s="20">
        <v>2527</v>
      </c>
      <c r="J18" s="20">
        <v>623</v>
      </c>
      <c r="K18" s="20">
        <v>29</v>
      </c>
      <c r="L18" s="20">
        <v>56</v>
      </c>
      <c r="M18" s="20">
        <v>3215</v>
      </c>
      <c r="N18" s="20">
        <v>40</v>
      </c>
      <c r="O18" s="20">
        <v>8</v>
      </c>
      <c r="P18" s="20">
        <v>0</v>
      </c>
      <c r="Q18" s="20">
        <v>0</v>
      </c>
      <c r="R18" s="20">
        <v>2</v>
      </c>
      <c r="S18" s="20">
        <v>8</v>
      </c>
      <c r="T18" s="20">
        <v>11</v>
      </c>
      <c r="U18" s="20">
        <v>3551</v>
      </c>
      <c r="V18" s="20">
        <v>750</v>
      </c>
      <c r="W18" s="20">
        <v>808</v>
      </c>
      <c r="X18" s="20">
        <v>51</v>
      </c>
      <c r="Y18" s="20">
        <v>5172</v>
      </c>
      <c r="Z18" s="20">
        <v>1105</v>
      </c>
      <c r="AA18" s="20">
        <v>1339</v>
      </c>
      <c r="AB18" s="20">
        <v>0</v>
      </c>
      <c r="AC18" s="20">
        <v>0</v>
      </c>
      <c r="AD18" s="20">
        <v>9</v>
      </c>
      <c r="AE18" s="20">
        <v>1462</v>
      </c>
      <c r="AF18" s="20">
        <v>569</v>
      </c>
      <c r="AG18" s="20">
        <v>408</v>
      </c>
      <c r="AH18" s="20">
        <v>2</v>
      </c>
      <c r="AI18" s="20">
        <v>0</v>
      </c>
      <c r="AJ18" s="20">
        <v>22</v>
      </c>
      <c r="AK18" s="20">
        <v>446</v>
      </c>
      <c r="AL18" s="20">
        <v>56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4</v>
      </c>
      <c r="AT18" s="20">
        <v>0</v>
      </c>
      <c r="AU18" s="20">
        <v>0</v>
      </c>
      <c r="AV18" s="20">
        <v>1</v>
      </c>
      <c r="AW18" s="20">
        <v>4</v>
      </c>
      <c r="AX18" s="20">
        <v>7</v>
      </c>
    </row>
    <row r="19" spans="2:50" ht="20.100000000000001" customHeight="1" thickBot="1" x14ac:dyDescent="0.25">
      <c r="B19" s="4" t="s">
        <v>205</v>
      </c>
      <c r="C19" s="20">
        <v>6989</v>
      </c>
      <c r="D19" s="20">
        <v>697</v>
      </c>
      <c r="E19" s="20">
        <v>1886</v>
      </c>
      <c r="F19" s="20">
        <v>37</v>
      </c>
      <c r="G19" s="20">
        <v>9890</v>
      </c>
      <c r="H19" s="20">
        <v>1604</v>
      </c>
      <c r="I19" s="20">
        <v>1693</v>
      </c>
      <c r="J19" s="20">
        <v>8</v>
      </c>
      <c r="K19" s="20">
        <v>4</v>
      </c>
      <c r="L19" s="20">
        <v>0</v>
      </c>
      <c r="M19" s="20">
        <v>1700</v>
      </c>
      <c r="N19" s="20">
        <v>5</v>
      </c>
      <c r="O19" s="20">
        <v>7</v>
      </c>
      <c r="P19" s="20">
        <v>0</v>
      </c>
      <c r="Q19" s="20">
        <v>0</v>
      </c>
      <c r="R19" s="20">
        <v>0</v>
      </c>
      <c r="S19" s="20">
        <v>7</v>
      </c>
      <c r="T19" s="20">
        <v>3</v>
      </c>
      <c r="U19" s="20">
        <v>3628</v>
      </c>
      <c r="V19" s="20">
        <v>689</v>
      </c>
      <c r="W19" s="20">
        <v>1882</v>
      </c>
      <c r="X19" s="20">
        <v>19</v>
      </c>
      <c r="Y19" s="20">
        <v>6424</v>
      </c>
      <c r="Z19" s="20">
        <v>962</v>
      </c>
      <c r="AA19" s="20">
        <v>1220</v>
      </c>
      <c r="AB19" s="20">
        <v>0</v>
      </c>
      <c r="AC19" s="20">
        <v>0</v>
      </c>
      <c r="AD19" s="20">
        <v>14</v>
      </c>
      <c r="AE19" s="20">
        <v>1313</v>
      </c>
      <c r="AF19" s="20">
        <v>487</v>
      </c>
      <c r="AG19" s="20">
        <v>439</v>
      </c>
      <c r="AH19" s="20">
        <v>0</v>
      </c>
      <c r="AI19" s="20">
        <v>0</v>
      </c>
      <c r="AJ19" s="20">
        <v>4</v>
      </c>
      <c r="AK19" s="20">
        <v>443</v>
      </c>
      <c r="AL19" s="20">
        <v>144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2</v>
      </c>
      <c r="AT19" s="20">
        <v>0</v>
      </c>
      <c r="AU19" s="20">
        <v>0</v>
      </c>
      <c r="AV19" s="20">
        <v>0</v>
      </c>
      <c r="AW19" s="20">
        <v>3</v>
      </c>
      <c r="AX19" s="20">
        <v>3</v>
      </c>
    </row>
    <row r="20" spans="2:50" ht="20.100000000000001" customHeight="1" thickBot="1" x14ac:dyDescent="0.25">
      <c r="B20" s="4" t="s">
        <v>206</v>
      </c>
      <c r="C20" s="20">
        <v>650</v>
      </c>
      <c r="D20" s="20">
        <v>33</v>
      </c>
      <c r="E20" s="20">
        <v>12</v>
      </c>
      <c r="F20" s="20">
        <v>1</v>
      </c>
      <c r="G20" s="20">
        <v>714</v>
      </c>
      <c r="H20" s="20">
        <v>131</v>
      </c>
      <c r="I20" s="20">
        <v>212</v>
      </c>
      <c r="J20" s="20">
        <v>19</v>
      </c>
      <c r="K20" s="20">
        <v>3</v>
      </c>
      <c r="L20" s="20">
        <v>0</v>
      </c>
      <c r="M20" s="20">
        <v>233</v>
      </c>
      <c r="N20" s="20">
        <v>4</v>
      </c>
      <c r="O20" s="20">
        <v>1</v>
      </c>
      <c r="P20" s="20">
        <v>0</v>
      </c>
      <c r="Q20" s="20">
        <v>0</v>
      </c>
      <c r="R20" s="20">
        <v>0</v>
      </c>
      <c r="S20" s="20">
        <v>0</v>
      </c>
      <c r="T20" s="20">
        <v>1</v>
      </c>
      <c r="U20" s="20">
        <v>293</v>
      </c>
      <c r="V20" s="20">
        <v>14</v>
      </c>
      <c r="W20" s="20">
        <v>9</v>
      </c>
      <c r="X20" s="20">
        <v>1</v>
      </c>
      <c r="Y20" s="20">
        <v>319</v>
      </c>
      <c r="Z20" s="20">
        <v>91</v>
      </c>
      <c r="AA20" s="20">
        <v>112</v>
      </c>
      <c r="AB20" s="20">
        <v>0</v>
      </c>
      <c r="AC20" s="20">
        <v>0</v>
      </c>
      <c r="AD20" s="20">
        <v>0</v>
      </c>
      <c r="AE20" s="20">
        <v>129</v>
      </c>
      <c r="AF20" s="20">
        <v>34</v>
      </c>
      <c r="AG20" s="20">
        <v>31</v>
      </c>
      <c r="AH20" s="20">
        <v>0</v>
      </c>
      <c r="AI20" s="20">
        <v>0</v>
      </c>
      <c r="AJ20" s="20">
        <v>0</v>
      </c>
      <c r="AK20" s="20">
        <v>31</v>
      </c>
      <c r="AL20" s="20">
        <v>1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1</v>
      </c>
      <c r="AT20" s="20">
        <v>0</v>
      </c>
      <c r="AU20" s="20">
        <v>0</v>
      </c>
      <c r="AV20" s="20">
        <v>0</v>
      </c>
      <c r="AW20" s="20">
        <v>2</v>
      </c>
      <c r="AX20" s="20">
        <v>0</v>
      </c>
    </row>
    <row r="21" spans="2:50" ht="20.100000000000001" customHeight="1" thickBot="1" x14ac:dyDescent="0.25">
      <c r="B21" s="4" t="s">
        <v>207</v>
      </c>
      <c r="C21" s="20">
        <v>261</v>
      </c>
      <c r="D21" s="20">
        <v>8</v>
      </c>
      <c r="E21" s="20">
        <v>3</v>
      </c>
      <c r="F21" s="20">
        <v>0</v>
      </c>
      <c r="G21" s="20">
        <v>240</v>
      </c>
      <c r="H21" s="20">
        <v>58</v>
      </c>
      <c r="I21" s="20">
        <v>74</v>
      </c>
      <c r="J21" s="20">
        <v>7</v>
      </c>
      <c r="K21" s="20">
        <v>0</v>
      </c>
      <c r="L21" s="20">
        <v>0</v>
      </c>
      <c r="M21" s="20">
        <v>81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150</v>
      </c>
      <c r="V21" s="20">
        <v>1</v>
      </c>
      <c r="W21" s="20">
        <v>3</v>
      </c>
      <c r="X21" s="20">
        <v>0</v>
      </c>
      <c r="Y21" s="20">
        <v>131</v>
      </c>
      <c r="Z21" s="20">
        <v>44</v>
      </c>
      <c r="AA21" s="20">
        <v>23</v>
      </c>
      <c r="AB21" s="20">
        <v>0</v>
      </c>
      <c r="AC21" s="20">
        <v>0</v>
      </c>
      <c r="AD21" s="20">
        <v>0</v>
      </c>
      <c r="AE21" s="20">
        <v>16</v>
      </c>
      <c r="AF21" s="20">
        <v>11</v>
      </c>
      <c r="AG21" s="20">
        <v>14</v>
      </c>
      <c r="AH21" s="20">
        <v>0</v>
      </c>
      <c r="AI21" s="20">
        <v>0</v>
      </c>
      <c r="AJ21" s="20">
        <v>0</v>
      </c>
      <c r="AK21" s="20">
        <v>12</v>
      </c>
      <c r="AL21" s="20">
        <v>3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</row>
    <row r="22" spans="2:50" ht="20.100000000000001" customHeight="1" thickBot="1" x14ac:dyDescent="0.25">
      <c r="B22" s="4" t="s">
        <v>208</v>
      </c>
      <c r="C22" s="20">
        <v>3430</v>
      </c>
      <c r="D22" s="20">
        <v>1043</v>
      </c>
      <c r="E22" s="20">
        <v>540</v>
      </c>
      <c r="F22" s="20">
        <v>14</v>
      </c>
      <c r="G22" s="20">
        <v>5195</v>
      </c>
      <c r="H22" s="20">
        <v>478</v>
      </c>
      <c r="I22" s="20">
        <v>1217</v>
      </c>
      <c r="J22" s="20">
        <v>219</v>
      </c>
      <c r="K22" s="20">
        <v>3</v>
      </c>
      <c r="L22" s="20">
        <v>0</v>
      </c>
      <c r="M22" s="20">
        <v>1443</v>
      </c>
      <c r="N22" s="20">
        <v>7</v>
      </c>
      <c r="O22" s="20">
        <v>13</v>
      </c>
      <c r="P22" s="20">
        <v>0</v>
      </c>
      <c r="Q22" s="20">
        <v>0</v>
      </c>
      <c r="R22" s="20">
        <v>0</v>
      </c>
      <c r="S22" s="20">
        <v>14</v>
      </c>
      <c r="T22" s="20">
        <v>5</v>
      </c>
      <c r="U22" s="20">
        <v>1432</v>
      </c>
      <c r="V22" s="20">
        <v>824</v>
      </c>
      <c r="W22" s="20">
        <v>537</v>
      </c>
      <c r="X22" s="20">
        <v>8</v>
      </c>
      <c r="Y22" s="20">
        <v>2938</v>
      </c>
      <c r="Z22" s="20">
        <v>324</v>
      </c>
      <c r="AA22" s="20">
        <v>597</v>
      </c>
      <c r="AB22" s="20">
        <v>0</v>
      </c>
      <c r="AC22" s="20">
        <v>0</v>
      </c>
      <c r="AD22" s="20">
        <v>4</v>
      </c>
      <c r="AE22" s="20">
        <v>626</v>
      </c>
      <c r="AF22" s="20">
        <v>124</v>
      </c>
      <c r="AG22" s="20">
        <v>170</v>
      </c>
      <c r="AH22" s="20">
        <v>0</v>
      </c>
      <c r="AI22" s="20">
        <v>0</v>
      </c>
      <c r="AJ22" s="20">
        <v>2</v>
      </c>
      <c r="AK22" s="20">
        <v>173</v>
      </c>
      <c r="AL22" s="20">
        <v>18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1</v>
      </c>
      <c r="AT22" s="20">
        <v>0</v>
      </c>
      <c r="AU22" s="20">
        <v>0</v>
      </c>
      <c r="AV22" s="20">
        <v>0</v>
      </c>
      <c r="AW22" s="20">
        <v>1</v>
      </c>
      <c r="AX22" s="20">
        <v>0</v>
      </c>
    </row>
    <row r="23" spans="2:50" ht="20.100000000000001" customHeight="1" thickBot="1" x14ac:dyDescent="0.25">
      <c r="B23" s="4" t="s">
        <v>209</v>
      </c>
      <c r="C23" s="20">
        <v>2994</v>
      </c>
      <c r="D23" s="20">
        <v>420</v>
      </c>
      <c r="E23" s="20">
        <v>79</v>
      </c>
      <c r="F23" s="20">
        <v>21</v>
      </c>
      <c r="G23" s="20">
        <v>3818</v>
      </c>
      <c r="H23" s="20">
        <v>560</v>
      </c>
      <c r="I23" s="20">
        <v>907</v>
      </c>
      <c r="J23" s="20">
        <v>147</v>
      </c>
      <c r="K23" s="20">
        <v>0</v>
      </c>
      <c r="L23" s="20">
        <v>0</v>
      </c>
      <c r="M23" s="20">
        <v>1025</v>
      </c>
      <c r="N23" s="20">
        <v>7</v>
      </c>
      <c r="O23" s="20">
        <v>8</v>
      </c>
      <c r="P23" s="20">
        <v>0</v>
      </c>
      <c r="Q23" s="20">
        <v>0</v>
      </c>
      <c r="R23" s="20">
        <v>0</v>
      </c>
      <c r="S23" s="20">
        <v>9</v>
      </c>
      <c r="T23" s="20">
        <v>3</v>
      </c>
      <c r="U23" s="20">
        <v>1302</v>
      </c>
      <c r="V23" s="20">
        <v>270</v>
      </c>
      <c r="W23" s="20">
        <v>78</v>
      </c>
      <c r="X23" s="20">
        <v>11</v>
      </c>
      <c r="Y23" s="20">
        <v>1879</v>
      </c>
      <c r="Z23" s="20">
        <v>378</v>
      </c>
      <c r="AA23" s="20">
        <v>669</v>
      </c>
      <c r="AB23" s="20">
        <v>0</v>
      </c>
      <c r="AC23" s="20">
        <v>0</v>
      </c>
      <c r="AD23" s="20">
        <v>7</v>
      </c>
      <c r="AE23" s="20">
        <v>784</v>
      </c>
      <c r="AF23" s="20">
        <v>160</v>
      </c>
      <c r="AG23" s="20">
        <v>106</v>
      </c>
      <c r="AH23" s="20">
        <v>3</v>
      </c>
      <c r="AI23" s="20">
        <v>1</v>
      </c>
      <c r="AJ23" s="20">
        <v>3</v>
      </c>
      <c r="AK23" s="20">
        <v>120</v>
      </c>
      <c r="AL23" s="20">
        <v>11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2</v>
      </c>
      <c r="AT23" s="20">
        <v>0</v>
      </c>
      <c r="AU23" s="20">
        <v>0</v>
      </c>
      <c r="AV23" s="20">
        <v>0</v>
      </c>
      <c r="AW23" s="20">
        <v>1</v>
      </c>
      <c r="AX23" s="20">
        <v>1</v>
      </c>
    </row>
    <row r="24" spans="2:50" ht="20.100000000000001" customHeight="1" thickBot="1" x14ac:dyDescent="0.25">
      <c r="B24" s="4" t="s">
        <v>210</v>
      </c>
      <c r="C24" s="20">
        <v>5234</v>
      </c>
      <c r="D24" s="20">
        <v>2712</v>
      </c>
      <c r="E24" s="20">
        <v>134</v>
      </c>
      <c r="F24" s="20">
        <v>4</v>
      </c>
      <c r="G24" s="20">
        <v>8112</v>
      </c>
      <c r="H24" s="20">
        <v>2126</v>
      </c>
      <c r="I24" s="20">
        <v>2122</v>
      </c>
      <c r="J24" s="20">
        <v>224</v>
      </c>
      <c r="K24" s="20">
        <v>0</v>
      </c>
      <c r="L24" s="20">
        <v>2</v>
      </c>
      <c r="M24" s="20">
        <v>2346</v>
      </c>
      <c r="N24" s="20">
        <v>7</v>
      </c>
      <c r="O24" s="20">
        <v>12</v>
      </c>
      <c r="P24" s="20">
        <v>0</v>
      </c>
      <c r="Q24" s="20">
        <v>0</v>
      </c>
      <c r="R24" s="20">
        <v>0</v>
      </c>
      <c r="S24" s="20">
        <v>11</v>
      </c>
      <c r="T24" s="20">
        <v>10</v>
      </c>
      <c r="U24" s="20">
        <v>1928</v>
      </c>
      <c r="V24" s="20">
        <v>2487</v>
      </c>
      <c r="W24" s="20">
        <v>134</v>
      </c>
      <c r="X24" s="20">
        <v>1</v>
      </c>
      <c r="Y24" s="20">
        <v>4598</v>
      </c>
      <c r="Z24" s="20">
        <v>1628</v>
      </c>
      <c r="AA24" s="20">
        <v>958</v>
      </c>
      <c r="AB24" s="20">
        <v>0</v>
      </c>
      <c r="AC24" s="20">
        <v>0</v>
      </c>
      <c r="AD24" s="20">
        <v>1</v>
      </c>
      <c r="AE24" s="20">
        <v>936</v>
      </c>
      <c r="AF24" s="20">
        <v>443</v>
      </c>
      <c r="AG24" s="20">
        <v>211</v>
      </c>
      <c r="AH24" s="20">
        <v>1</v>
      </c>
      <c r="AI24" s="20">
        <v>0</v>
      </c>
      <c r="AJ24" s="20">
        <v>0</v>
      </c>
      <c r="AK24" s="20">
        <v>221</v>
      </c>
      <c r="AL24" s="20">
        <v>35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3</v>
      </c>
      <c r="AT24" s="20">
        <v>0</v>
      </c>
      <c r="AU24" s="20">
        <v>0</v>
      </c>
      <c r="AV24" s="20">
        <v>0</v>
      </c>
      <c r="AW24" s="20">
        <v>0</v>
      </c>
      <c r="AX24" s="20">
        <v>3</v>
      </c>
    </row>
    <row r="25" spans="2:50" ht="20.100000000000001" customHeight="1" thickBot="1" x14ac:dyDescent="0.25">
      <c r="B25" s="4" t="s">
        <v>211</v>
      </c>
      <c r="C25" s="20">
        <v>4460</v>
      </c>
      <c r="D25" s="20">
        <v>1398</v>
      </c>
      <c r="E25" s="20">
        <v>460</v>
      </c>
      <c r="F25" s="20">
        <v>41</v>
      </c>
      <c r="G25" s="20">
        <v>6195</v>
      </c>
      <c r="H25" s="20">
        <v>1085</v>
      </c>
      <c r="I25" s="20">
        <v>1958</v>
      </c>
      <c r="J25" s="20">
        <v>423</v>
      </c>
      <c r="K25" s="20">
        <v>9</v>
      </c>
      <c r="L25" s="20">
        <v>10</v>
      </c>
      <c r="M25" s="20">
        <v>2403</v>
      </c>
      <c r="N25" s="20">
        <v>0</v>
      </c>
      <c r="O25" s="20">
        <v>7</v>
      </c>
      <c r="P25" s="20">
        <v>0</v>
      </c>
      <c r="Q25" s="20">
        <v>0</v>
      </c>
      <c r="R25" s="20">
        <v>0</v>
      </c>
      <c r="S25" s="20">
        <v>8</v>
      </c>
      <c r="T25" s="20">
        <v>0</v>
      </c>
      <c r="U25" s="20">
        <v>1576</v>
      </c>
      <c r="V25" s="20">
        <v>938</v>
      </c>
      <c r="W25" s="20">
        <v>450</v>
      </c>
      <c r="X25" s="20">
        <v>23</v>
      </c>
      <c r="Y25" s="20">
        <v>2830</v>
      </c>
      <c r="Z25" s="20">
        <v>857</v>
      </c>
      <c r="AA25" s="20">
        <v>398</v>
      </c>
      <c r="AB25" s="20">
        <v>0</v>
      </c>
      <c r="AC25" s="20">
        <v>0</v>
      </c>
      <c r="AD25" s="20">
        <v>7</v>
      </c>
      <c r="AE25" s="20">
        <v>386</v>
      </c>
      <c r="AF25" s="20">
        <v>193</v>
      </c>
      <c r="AG25" s="20">
        <v>520</v>
      </c>
      <c r="AH25" s="20">
        <v>37</v>
      </c>
      <c r="AI25" s="20">
        <v>1</v>
      </c>
      <c r="AJ25" s="20">
        <v>1</v>
      </c>
      <c r="AK25" s="20">
        <v>567</v>
      </c>
      <c r="AL25" s="20">
        <v>32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1</v>
      </c>
      <c r="AT25" s="20">
        <v>0</v>
      </c>
      <c r="AU25" s="20">
        <v>0</v>
      </c>
      <c r="AV25" s="20">
        <v>0</v>
      </c>
      <c r="AW25" s="20">
        <v>1</v>
      </c>
      <c r="AX25" s="20">
        <v>3</v>
      </c>
    </row>
    <row r="26" spans="2:50" ht="20.100000000000001" customHeight="1" thickBot="1" x14ac:dyDescent="0.25">
      <c r="B26" s="4" t="s">
        <v>212</v>
      </c>
      <c r="C26" s="20">
        <v>3997</v>
      </c>
      <c r="D26" s="20">
        <v>614</v>
      </c>
      <c r="E26" s="20">
        <v>169</v>
      </c>
      <c r="F26" s="20">
        <v>22</v>
      </c>
      <c r="G26" s="20">
        <v>4726</v>
      </c>
      <c r="H26" s="20">
        <v>727</v>
      </c>
      <c r="I26" s="20">
        <v>1961</v>
      </c>
      <c r="J26" s="20">
        <v>362</v>
      </c>
      <c r="K26" s="20">
        <v>48</v>
      </c>
      <c r="L26" s="20">
        <v>5</v>
      </c>
      <c r="M26" s="20">
        <v>2389</v>
      </c>
      <c r="N26" s="20">
        <v>6</v>
      </c>
      <c r="O26" s="20">
        <v>2</v>
      </c>
      <c r="P26" s="20">
        <v>0</v>
      </c>
      <c r="Q26" s="20">
        <v>0</v>
      </c>
      <c r="R26" s="20">
        <v>0</v>
      </c>
      <c r="S26" s="20">
        <v>4</v>
      </c>
      <c r="T26" s="20">
        <v>1</v>
      </c>
      <c r="U26" s="20">
        <v>1291</v>
      </c>
      <c r="V26" s="20">
        <v>208</v>
      </c>
      <c r="W26" s="20">
        <v>120</v>
      </c>
      <c r="X26" s="20">
        <v>3</v>
      </c>
      <c r="Y26" s="20">
        <v>1560</v>
      </c>
      <c r="Z26" s="20">
        <v>467</v>
      </c>
      <c r="AA26" s="20">
        <v>433</v>
      </c>
      <c r="AB26" s="20">
        <v>0</v>
      </c>
      <c r="AC26" s="20">
        <v>0</v>
      </c>
      <c r="AD26" s="20">
        <v>10</v>
      </c>
      <c r="AE26" s="20">
        <v>387</v>
      </c>
      <c r="AF26" s="20">
        <v>224</v>
      </c>
      <c r="AG26" s="20">
        <v>310</v>
      </c>
      <c r="AH26" s="20">
        <v>44</v>
      </c>
      <c r="AI26" s="20">
        <v>1</v>
      </c>
      <c r="AJ26" s="20">
        <v>4</v>
      </c>
      <c r="AK26" s="20">
        <v>384</v>
      </c>
      <c r="AL26" s="20">
        <v>29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2</v>
      </c>
      <c r="AX26" s="20">
        <v>0</v>
      </c>
    </row>
    <row r="27" spans="2:50" ht="20.100000000000001" customHeight="1" thickBot="1" x14ac:dyDescent="0.25">
      <c r="B27" s="5" t="s">
        <v>213</v>
      </c>
      <c r="C27" s="31">
        <v>2075</v>
      </c>
      <c r="D27" s="31">
        <v>236</v>
      </c>
      <c r="E27" s="31">
        <v>33</v>
      </c>
      <c r="F27" s="31">
        <v>38</v>
      </c>
      <c r="G27" s="31">
        <v>2334</v>
      </c>
      <c r="H27" s="31">
        <v>352</v>
      </c>
      <c r="I27" s="31">
        <v>579</v>
      </c>
      <c r="J27" s="31">
        <v>153</v>
      </c>
      <c r="K27" s="31">
        <v>2</v>
      </c>
      <c r="L27" s="31">
        <v>1</v>
      </c>
      <c r="M27" s="31">
        <v>728</v>
      </c>
      <c r="N27" s="31">
        <v>10</v>
      </c>
      <c r="O27" s="31">
        <v>1</v>
      </c>
      <c r="P27" s="31">
        <v>1</v>
      </c>
      <c r="Q27" s="31">
        <v>0</v>
      </c>
      <c r="R27" s="31">
        <v>0</v>
      </c>
      <c r="S27" s="31">
        <v>1</v>
      </c>
      <c r="T27" s="31">
        <v>3</v>
      </c>
      <c r="U27" s="31">
        <v>1096</v>
      </c>
      <c r="V27" s="31">
        <v>81</v>
      </c>
      <c r="W27" s="31">
        <v>31</v>
      </c>
      <c r="X27" s="31">
        <v>23</v>
      </c>
      <c r="Y27" s="31">
        <v>1224</v>
      </c>
      <c r="Z27" s="31">
        <v>225</v>
      </c>
      <c r="AA27" s="31">
        <v>317</v>
      </c>
      <c r="AB27" s="31">
        <v>0</v>
      </c>
      <c r="AC27" s="31">
        <v>0</v>
      </c>
      <c r="AD27" s="31">
        <v>14</v>
      </c>
      <c r="AE27" s="31">
        <v>292</v>
      </c>
      <c r="AF27" s="31">
        <v>96</v>
      </c>
      <c r="AG27" s="31">
        <v>82</v>
      </c>
      <c r="AH27" s="31">
        <v>1</v>
      </c>
      <c r="AI27" s="31">
        <v>0</v>
      </c>
      <c r="AJ27" s="31">
        <v>0</v>
      </c>
      <c r="AK27" s="31">
        <v>88</v>
      </c>
      <c r="AL27" s="31">
        <v>18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1</v>
      </c>
      <c r="AX27" s="31">
        <v>0</v>
      </c>
    </row>
    <row r="28" spans="2:50" ht="20.100000000000001" customHeight="1" thickBot="1" x14ac:dyDescent="0.25">
      <c r="B28" s="6" t="s">
        <v>214</v>
      </c>
      <c r="C28" s="33">
        <v>455</v>
      </c>
      <c r="D28" s="33">
        <v>39</v>
      </c>
      <c r="E28" s="33">
        <v>14</v>
      </c>
      <c r="F28" s="33">
        <v>1</v>
      </c>
      <c r="G28" s="33">
        <v>446</v>
      </c>
      <c r="H28" s="33">
        <v>302</v>
      </c>
      <c r="I28" s="33">
        <v>26</v>
      </c>
      <c r="J28" s="33">
        <v>0</v>
      </c>
      <c r="K28" s="33">
        <v>0</v>
      </c>
      <c r="L28" s="33">
        <v>0</v>
      </c>
      <c r="M28" s="33">
        <v>23</v>
      </c>
      <c r="N28" s="33">
        <v>3</v>
      </c>
      <c r="O28" s="33">
        <v>0</v>
      </c>
      <c r="P28" s="33">
        <v>0</v>
      </c>
      <c r="Q28" s="33">
        <v>0</v>
      </c>
      <c r="R28" s="33">
        <v>1</v>
      </c>
      <c r="S28" s="33">
        <v>0</v>
      </c>
      <c r="T28" s="33">
        <v>1</v>
      </c>
      <c r="U28" s="33">
        <v>356</v>
      </c>
      <c r="V28" s="33">
        <v>39</v>
      </c>
      <c r="W28" s="33">
        <v>14</v>
      </c>
      <c r="X28" s="33">
        <v>0</v>
      </c>
      <c r="Y28" s="33">
        <v>352</v>
      </c>
      <c r="Z28" s="33">
        <v>234</v>
      </c>
      <c r="AA28" s="33">
        <v>57</v>
      </c>
      <c r="AB28" s="33">
        <v>0</v>
      </c>
      <c r="AC28" s="33">
        <v>0</v>
      </c>
      <c r="AD28" s="33">
        <v>0</v>
      </c>
      <c r="AE28" s="33">
        <v>55</v>
      </c>
      <c r="AF28" s="33">
        <v>61</v>
      </c>
      <c r="AG28" s="33">
        <v>16</v>
      </c>
      <c r="AH28" s="33">
        <v>0</v>
      </c>
      <c r="AI28" s="33">
        <v>0</v>
      </c>
      <c r="AJ28" s="33">
        <v>0</v>
      </c>
      <c r="AK28" s="33">
        <v>16</v>
      </c>
      <c r="AL28" s="33">
        <v>3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</row>
    <row r="29" spans="2:50" ht="20.100000000000001" customHeight="1" thickBot="1" x14ac:dyDescent="0.25">
      <c r="B29" s="4" t="s">
        <v>215</v>
      </c>
      <c r="C29" s="33">
        <v>1077</v>
      </c>
      <c r="D29" s="33">
        <v>21</v>
      </c>
      <c r="E29" s="33">
        <v>11</v>
      </c>
      <c r="F29" s="33">
        <v>2</v>
      </c>
      <c r="G29" s="33">
        <v>1031</v>
      </c>
      <c r="H29" s="33">
        <v>347</v>
      </c>
      <c r="I29" s="33">
        <v>323</v>
      </c>
      <c r="J29" s="33">
        <v>1</v>
      </c>
      <c r="K29" s="33">
        <v>0</v>
      </c>
      <c r="L29" s="33">
        <v>0</v>
      </c>
      <c r="M29" s="33">
        <v>322</v>
      </c>
      <c r="N29" s="33">
        <v>3</v>
      </c>
      <c r="O29" s="33">
        <v>1</v>
      </c>
      <c r="P29" s="33">
        <v>0</v>
      </c>
      <c r="Q29" s="33">
        <v>0</v>
      </c>
      <c r="R29" s="33">
        <v>0</v>
      </c>
      <c r="S29" s="33">
        <v>3</v>
      </c>
      <c r="T29" s="33">
        <v>0</v>
      </c>
      <c r="U29" s="33">
        <v>542</v>
      </c>
      <c r="V29" s="33">
        <v>20</v>
      </c>
      <c r="W29" s="33">
        <v>11</v>
      </c>
      <c r="X29" s="33">
        <v>1</v>
      </c>
      <c r="Y29" s="33">
        <v>541</v>
      </c>
      <c r="Z29" s="33">
        <v>212</v>
      </c>
      <c r="AA29" s="33">
        <v>204</v>
      </c>
      <c r="AB29" s="33">
        <v>0</v>
      </c>
      <c r="AC29" s="33">
        <v>0</v>
      </c>
      <c r="AD29" s="33">
        <v>1</v>
      </c>
      <c r="AE29" s="33">
        <v>158</v>
      </c>
      <c r="AF29" s="33">
        <v>129</v>
      </c>
      <c r="AG29" s="33">
        <v>6</v>
      </c>
      <c r="AH29" s="33">
        <v>0</v>
      </c>
      <c r="AI29" s="33">
        <v>0</v>
      </c>
      <c r="AJ29" s="33">
        <v>0</v>
      </c>
      <c r="AK29" s="33">
        <v>7</v>
      </c>
      <c r="AL29" s="33">
        <v>2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1</v>
      </c>
      <c r="AT29" s="33">
        <v>0</v>
      </c>
      <c r="AU29" s="33">
        <v>0</v>
      </c>
      <c r="AV29" s="33">
        <v>0</v>
      </c>
      <c r="AW29" s="33">
        <v>0</v>
      </c>
      <c r="AX29" s="33">
        <v>1</v>
      </c>
    </row>
    <row r="30" spans="2:50" ht="20.100000000000001" customHeight="1" thickBot="1" x14ac:dyDescent="0.25">
      <c r="B30" s="4" t="s">
        <v>216</v>
      </c>
      <c r="C30" s="32">
        <v>1004</v>
      </c>
      <c r="D30" s="32">
        <v>133</v>
      </c>
      <c r="E30" s="32">
        <v>31</v>
      </c>
      <c r="F30" s="32">
        <v>13</v>
      </c>
      <c r="G30" s="32">
        <v>1176</v>
      </c>
      <c r="H30" s="32">
        <v>249</v>
      </c>
      <c r="I30" s="32">
        <v>366</v>
      </c>
      <c r="J30" s="32">
        <v>46</v>
      </c>
      <c r="K30" s="32">
        <v>15</v>
      </c>
      <c r="L30" s="32">
        <v>0</v>
      </c>
      <c r="M30" s="32">
        <v>436</v>
      </c>
      <c r="N30" s="32">
        <v>5</v>
      </c>
      <c r="O30" s="32">
        <v>0</v>
      </c>
      <c r="P30" s="32">
        <v>0</v>
      </c>
      <c r="Q30" s="32">
        <v>0</v>
      </c>
      <c r="R30" s="32">
        <v>0</v>
      </c>
      <c r="S30" s="32">
        <v>1</v>
      </c>
      <c r="T30" s="32">
        <v>0</v>
      </c>
      <c r="U30" s="32">
        <v>452</v>
      </c>
      <c r="V30" s="32">
        <v>81</v>
      </c>
      <c r="W30" s="32">
        <v>16</v>
      </c>
      <c r="X30" s="32">
        <v>12</v>
      </c>
      <c r="Y30" s="32">
        <v>522</v>
      </c>
      <c r="Z30" s="32">
        <v>140</v>
      </c>
      <c r="AA30" s="32">
        <v>149</v>
      </c>
      <c r="AB30" s="32">
        <v>0</v>
      </c>
      <c r="AC30" s="32">
        <v>0</v>
      </c>
      <c r="AD30" s="32">
        <v>1</v>
      </c>
      <c r="AE30" s="32">
        <v>178</v>
      </c>
      <c r="AF30" s="32">
        <v>88</v>
      </c>
      <c r="AG30" s="32">
        <v>36</v>
      </c>
      <c r="AH30" s="32">
        <v>6</v>
      </c>
      <c r="AI30" s="32">
        <v>0</v>
      </c>
      <c r="AJ30" s="32">
        <v>0</v>
      </c>
      <c r="AK30" s="32">
        <v>38</v>
      </c>
      <c r="AL30" s="32">
        <v>15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1</v>
      </c>
      <c r="AT30" s="32">
        <v>0</v>
      </c>
      <c r="AU30" s="32">
        <v>0</v>
      </c>
      <c r="AV30" s="32">
        <v>0</v>
      </c>
      <c r="AW30" s="32">
        <v>1</v>
      </c>
      <c r="AX30" s="32">
        <v>1</v>
      </c>
    </row>
    <row r="31" spans="2:50" ht="20.100000000000001" customHeight="1" thickBot="1" x14ac:dyDescent="0.25">
      <c r="B31" s="4" t="s">
        <v>217</v>
      </c>
      <c r="C31" s="20">
        <v>375</v>
      </c>
      <c r="D31" s="20">
        <v>15</v>
      </c>
      <c r="E31" s="20">
        <v>5</v>
      </c>
      <c r="F31" s="20">
        <v>1</v>
      </c>
      <c r="G31" s="20">
        <v>327</v>
      </c>
      <c r="H31" s="20">
        <v>284</v>
      </c>
      <c r="I31" s="20">
        <v>106</v>
      </c>
      <c r="J31" s="20">
        <v>0</v>
      </c>
      <c r="K31" s="20">
        <v>0</v>
      </c>
      <c r="L31" s="20">
        <v>1</v>
      </c>
      <c r="M31" s="20">
        <v>99</v>
      </c>
      <c r="N31" s="20">
        <v>6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1</v>
      </c>
      <c r="U31" s="20">
        <v>244</v>
      </c>
      <c r="V31" s="20">
        <v>15</v>
      </c>
      <c r="W31" s="20">
        <v>5</v>
      </c>
      <c r="X31" s="20">
        <v>0</v>
      </c>
      <c r="Y31" s="20">
        <v>178</v>
      </c>
      <c r="Z31" s="20">
        <v>251</v>
      </c>
      <c r="AA31" s="20">
        <v>20</v>
      </c>
      <c r="AB31" s="20">
        <v>0</v>
      </c>
      <c r="AC31" s="20">
        <v>0</v>
      </c>
      <c r="AD31" s="20">
        <v>0</v>
      </c>
      <c r="AE31" s="20">
        <v>46</v>
      </c>
      <c r="AF31" s="20">
        <v>25</v>
      </c>
      <c r="AG31" s="20">
        <v>5</v>
      </c>
      <c r="AH31" s="20">
        <v>0</v>
      </c>
      <c r="AI31" s="20">
        <v>0</v>
      </c>
      <c r="AJ31" s="20">
        <v>0</v>
      </c>
      <c r="AK31" s="20">
        <v>4</v>
      </c>
      <c r="AL31" s="20">
        <v>1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</row>
    <row r="32" spans="2:50" ht="20.100000000000001" customHeight="1" thickBot="1" x14ac:dyDescent="0.25">
      <c r="B32" s="4" t="s">
        <v>218</v>
      </c>
      <c r="C32" s="20">
        <v>543</v>
      </c>
      <c r="D32" s="20">
        <v>7</v>
      </c>
      <c r="E32" s="20">
        <v>3</v>
      </c>
      <c r="F32" s="20">
        <v>0</v>
      </c>
      <c r="G32" s="20">
        <v>584</v>
      </c>
      <c r="H32" s="20">
        <v>87</v>
      </c>
      <c r="I32" s="20">
        <v>29</v>
      </c>
      <c r="J32" s="20">
        <v>0</v>
      </c>
      <c r="K32" s="20">
        <v>0</v>
      </c>
      <c r="L32" s="20">
        <v>0</v>
      </c>
      <c r="M32" s="20">
        <v>30</v>
      </c>
      <c r="N32" s="20">
        <v>0</v>
      </c>
      <c r="O32" s="20">
        <v>2</v>
      </c>
      <c r="P32" s="20">
        <v>0</v>
      </c>
      <c r="Q32" s="20">
        <v>0</v>
      </c>
      <c r="R32" s="20">
        <v>0</v>
      </c>
      <c r="S32" s="20">
        <v>1</v>
      </c>
      <c r="T32" s="20">
        <v>2</v>
      </c>
      <c r="U32" s="20">
        <v>348</v>
      </c>
      <c r="V32" s="20">
        <v>7</v>
      </c>
      <c r="W32" s="20">
        <v>3</v>
      </c>
      <c r="X32" s="20">
        <v>0</v>
      </c>
      <c r="Y32" s="20">
        <v>364</v>
      </c>
      <c r="Z32" s="20">
        <v>54</v>
      </c>
      <c r="AA32" s="20">
        <v>124</v>
      </c>
      <c r="AB32" s="20">
        <v>0</v>
      </c>
      <c r="AC32" s="20">
        <v>0</v>
      </c>
      <c r="AD32" s="20">
        <v>0</v>
      </c>
      <c r="AE32" s="20">
        <v>142</v>
      </c>
      <c r="AF32" s="20">
        <v>30</v>
      </c>
      <c r="AG32" s="20">
        <v>40</v>
      </c>
      <c r="AH32" s="20">
        <v>0</v>
      </c>
      <c r="AI32" s="20">
        <v>0</v>
      </c>
      <c r="AJ32" s="20">
        <v>0</v>
      </c>
      <c r="AK32" s="20">
        <v>47</v>
      </c>
      <c r="AL32" s="20">
        <v>1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</row>
    <row r="33" spans="2:50" ht="20.100000000000001" customHeight="1" thickBot="1" x14ac:dyDescent="0.25">
      <c r="B33" s="4" t="s">
        <v>219</v>
      </c>
      <c r="C33" s="20">
        <v>676</v>
      </c>
      <c r="D33" s="20">
        <v>82</v>
      </c>
      <c r="E33" s="20">
        <v>0</v>
      </c>
      <c r="F33" s="20">
        <v>0</v>
      </c>
      <c r="G33" s="20">
        <v>675</v>
      </c>
      <c r="H33" s="20">
        <v>329</v>
      </c>
      <c r="I33" s="20">
        <v>151</v>
      </c>
      <c r="J33" s="20">
        <v>50</v>
      </c>
      <c r="K33" s="20">
        <v>0</v>
      </c>
      <c r="L33" s="20">
        <v>0</v>
      </c>
      <c r="M33" s="20">
        <v>204</v>
      </c>
      <c r="N33" s="20">
        <v>25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284</v>
      </c>
      <c r="V33" s="20">
        <v>32</v>
      </c>
      <c r="W33" s="20">
        <v>0</v>
      </c>
      <c r="X33" s="20">
        <v>0</v>
      </c>
      <c r="Y33" s="20">
        <v>266</v>
      </c>
      <c r="Z33" s="20">
        <v>220</v>
      </c>
      <c r="AA33" s="20">
        <v>219</v>
      </c>
      <c r="AB33" s="20">
        <v>0</v>
      </c>
      <c r="AC33" s="20">
        <v>0</v>
      </c>
      <c r="AD33" s="20">
        <v>0</v>
      </c>
      <c r="AE33" s="20">
        <v>191</v>
      </c>
      <c r="AF33" s="20">
        <v>76</v>
      </c>
      <c r="AG33" s="20">
        <v>22</v>
      </c>
      <c r="AH33" s="20">
        <v>0</v>
      </c>
      <c r="AI33" s="20">
        <v>0</v>
      </c>
      <c r="AJ33" s="20">
        <v>0</v>
      </c>
      <c r="AK33" s="20">
        <v>14</v>
      </c>
      <c r="AL33" s="20">
        <v>8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</row>
    <row r="34" spans="2:50" ht="20.100000000000001" customHeight="1" thickBot="1" x14ac:dyDescent="0.25">
      <c r="B34" s="4" t="s">
        <v>220</v>
      </c>
      <c r="C34" s="20">
        <v>266</v>
      </c>
      <c r="D34" s="20">
        <v>0</v>
      </c>
      <c r="E34" s="20">
        <v>6</v>
      </c>
      <c r="F34" s="20">
        <v>0</v>
      </c>
      <c r="G34" s="20">
        <v>263</v>
      </c>
      <c r="H34" s="20">
        <v>65</v>
      </c>
      <c r="I34" s="20">
        <v>134</v>
      </c>
      <c r="J34" s="20">
        <v>0</v>
      </c>
      <c r="K34" s="20">
        <v>0</v>
      </c>
      <c r="L34" s="20">
        <v>0</v>
      </c>
      <c r="M34" s="20">
        <v>133</v>
      </c>
      <c r="N34" s="20">
        <v>1</v>
      </c>
      <c r="O34" s="20">
        <v>2</v>
      </c>
      <c r="P34" s="20">
        <v>0</v>
      </c>
      <c r="Q34" s="20">
        <v>0</v>
      </c>
      <c r="R34" s="20">
        <v>0</v>
      </c>
      <c r="S34" s="20">
        <v>2</v>
      </c>
      <c r="T34" s="20">
        <v>2</v>
      </c>
      <c r="U34" s="20">
        <v>53</v>
      </c>
      <c r="V34" s="20">
        <v>0</v>
      </c>
      <c r="W34" s="20">
        <v>6</v>
      </c>
      <c r="X34" s="20">
        <v>0</v>
      </c>
      <c r="Y34" s="20">
        <v>59</v>
      </c>
      <c r="Z34" s="20">
        <v>35</v>
      </c>
      <c r="AA34" s="20">
        <v>74</v>
      </c>
      <c r="AB34" s="20">
        <v>0</v>
      </c>
      <c r="AC34" s="20">
        <v>0</v>
      </c>
      <c r="AD34" s="20">
        <v>0</v>
      </c>
      <c r="AE34" s="20">
        <v>66</v>
      </c>
      <c r="AF34" s="20">
        <v>27</v>
      </c>
      <c r="AG34" s="20">
        <v>3</v>
      </c>
      <c r="AH34" s="20">
        <v>0</v>
      </c>
      <c r="AI34" s="20">
        <v>0</v>
      </c>
      <c r="AJ34" s="20">
        <v>0</v>
      </c>
      <c r="AK34" s="20">
        <v>3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</row>
    <row r="35" spans="2:50" ht="20.100000000000001" customHeight="1" thickBot="1" x14ac:dyDescent="0.25">
      <c r="B35" s="4" t="s">
        <v>221</v>
      </c>
      <c r="C35" s="20">
        <v>1796</v>
      </c>
      <c r="D35" s="20">
        <v>43</v>
      </c>
      <c r="E35" s="20">
        <v>6</v>
      </c>
      <c r="F35" s="20">
        <v>0</v>
      </c>
      <c r="G35" s="20">
        <v>1861</v>
      </c>
      <c r="H35" s="20">
        <v>201</v>
      </c>
      <c r="I35" s="20">
        <v>656</v>
      </c>
      <c r="J35" s="20">
        <v>0</v>
      </c>
      <c r="K35" s="20">
        <v>0</v>
      </c>
      <c r="L35" s="20">
        <v>0</v>
      </c>
      <c r="M35" s="20">
        <v>656</v>
      </c>
      <c r="N35" s="20">
        <v>0</v>
      </c>
      <c r="O35" s="20">
        <v>2</v>
      </c>
      <c r="P35" s="20">
        <v>0</v>
      </c>
      <c r="Q35" s="20">
        <v>0</v>
      </c>
      <c r="R35" s="20">
        <v>0</v>
      </c>
      <c r="S35" s="20">
        <v>4</v>
      </c>
      <c r="T35" s="20">
        <v>0</v>
      </c>
      <c r="U35" s="20">
        <v>747</v>
      </c>
      <c r="V35" s="20">
        <v>43</v>
      </c>
      <c r="W35" s="20">
        <v>6</v>
      </c>
      <c r="X35" s="20">
        <v>0</v>
      </c>
      <c r="Y35" s="20">
        <v>804</v>
      </c>
      <c r="Z35" s="20">
        <v>156</v>
      </c>
      <c r="AA35" s="20">
        <v>345</v>
      </c>
      <c r="AB35" s="20">
        <v>0</v>
      </c>
      <c r="AC35" s="20">
        <v>0</v>
      </c>
      <c r="AD35" s="20">
        <v>0</v>
      </c>
      <c r="AE35" s="20">
        <v>354</v>
      </c>
      <c r="AF35" s="20">
        <v>38</v>
      </c>
      <c r="AG35" s="20">
        <v>44</v>
      </c>
      <c r="AH35" s="20">
        <v>0</v>
      </c>
      <c r="AI35" s="20">
        <v>0</v>
      </c>
      <c r="AJ35" s="20">
        <v>0</v>
      </c>
      <c r="AK35" s="20">
        <v>42</v>
      </c>
      <c r="AL35" s="20">
        <v>6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2</v>
      </c>
      <c r="AT35" s="20">
        <v>0</v>
      </c>
      <c r="AU35" s="20">
        <v>0</v>
      </c>
      <c r="AV35" s="20">
        <v>0</v>
      </c>
      <c r="AW35" s="20">
        <v>1</v>
      </c>
      <c r="AX35" s="20">
        <v>1</v>
      </c>
    </row>
    <row r="36" spans="2:50" ht="20.100000000000001" customHeight="1" thickBot="1" x14ac:dyDescent="0.25">
      <c r="B36" s="4" t="s">
        <v>222</v>
      </c>
      <c r="C36" s="20">
        <v>388</v>
      </c>
      <c r="D36" s="20">
        <v>0</v>
      </c>
      <c r="E36" s="20">
        <v>2</v>
      </c>
      <c r="F36" s="20">
        <v>0</v>
      </c>
      <c r="G36" s="20">
        <v>425</v>
      </c>
      <c r="H36" s="20">
        <v>104</v>
      </c>
      <c r="I36" s="20">
        <v>8</v>
      </c>
      <c r="J36" s="20">
        <v>0</v>
      </c>
      <c r="K36" s="20">
        <v>0</v>
      </c>
      <c r="L36" s="20">
        <v>0</v>
      </c>
      <c r="M36" s="20">
        <v>8</v>
      </c>
      <c r="N36" s="20">
        <v>1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271</v>
      </c>
      <c r="V36" s="20">
        <v>0</v>
      </c>
      <c r="W36" s="20">
        <v>2</v>
      </c>
      <c r="X36" s="20">
        <v>0</v>
      </c>
      <c r="Y36" s="20">
        <v>296</v>
      </c>
      <c r="Z36" s="20">
        <v>59</v>
      </c>
      <c r="AA36" s="20">
        <v>81</v>
      </c>
      <c r="AB36" s="20">
        <v>0</v>
      </c>
      <c r="AC36" s="20">
        <v>0</v>
      </c>
      <c r="AD36" s="20">
        <v>0</v>
      </c>
      <c r="AE36" s="20">
        <v>100</v>
      </c>
      <c r="AF36" s="20">
        <v>30</v>
      </c>
      <c r="AG36" s="20">
        <v>28</v>
      </c>
      <c r="AH36" s="20">
        <v>0</v>
      </c>
      <c r="AI36" s="20">
        <v>0</v>
      </c>
      <c r="AJ36" s="20">
        <v>0</v>
      </c>
      <c r="AK36" s="20">
        <v>21</v>
      </c>
      <c r="AL36" s="20">
        <v>14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</row>
    <row r="37" spans="2:50" ht="20.100000000000001" customHeight="1" thickBot="1" x14ac:dyDescent="0.25">
      <c r="B37" s="4" t="s">
        <v>223</v>
      </c>
      <c r="C37" s="20">
        <v>1335</v>
      </c>
      <c r="D37" s="20">
        <v>71</v>
      </c>
      <c r="E37" s="20">
        <v>3</v>
      </c>
      <c r="F37" s="20">
        <v>0</v>
      </c>
      <c r="G37" s="20">
        <v>1374</v>
      </c>
      <c r="H37" s="20">
        <v>448</v>
      </c>
      <c r="I37" s="20">
        <v>451</v>
      </c>
      <c r="J37" s="20">
        <v>39</v>
      </c>
      <c r="K37" s="20">
        <v>0</v>
      </c>
      <c r="L37" s="20">
        <v>0</v>
      </c>
      <c r="M37" s="20">
        <v>485</v>
      </c>
      <c r="N37" s="20">
        <v>10</v>
      </c>
      <c r="O37" s="20">
        <v>2</v>
      </c>
      <c r="P37" s="20">
        <v>0</v>
      </c>
      <c r="Q37" s="20">
        <v>0</v>
      </c>
      <c r="R37" s="20">
        <v>0</v>
      </c>
      <c r="S37" s="20">
        <v>3</v>
      </c>
      <c r="T37" s="20">
        <v>3</v>
      </c>
      <c r="U37" s="20">
        <v>558</v>
      </c>
      <c r="V37" s="20">
        <v>32</v>
      </c>
      <c r="W37" s="20">
        <v>3</v>
      </c>
      <c r="X37" s="20">
        <v>0</v>
      </c>
      <c r="Y37" s="20">
        <v>570</v>
      </c>
      <c r="Z37" s="20">
        <v>340</v>
      </c>
      <c r="AA37" s="20">
        <v>294</v>
      </c>
      <c r="AB37" s="20">
        <v>0</v>
      </c>
      <c r="AC37" s="20">
        <v>0</v>
      </c>
      <c r="AD37" s="20">
        <v>0</v>
      </c>
      <c r="AE37" s="20">
        <v>284</v>
      </c>
      <c r="AF37" s="20">
        <v>91</v>
      </c>
      <c r="AG37" s="20">
        <v>30</v>
      </c>
      <c r="AH37" s="20">
        <v>0</v>
      </c>
      <c r="AI37" s="20">
        <v>0</v>
      </c>
      <c r="AJ37" s="20">
        <v>0</v>
      </c>
      <c r="AK37" s="20">
        <v>32</v>
      </c>
      <c r="AL37" s="20">
        <v>4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</row>
    <row r="38" spans="2:50" ht="20.100000000000001" customHeight="1" thickBot="1" x14ac:dyDescent="0.25">
      <c r="B38" s="4" t="s">
        <v>224</v>
      </c>
      <c r="C38" s="20">
        <v>1921</v>
      </c>
      <c r="D38" s="20">
        <v>110</v>
      </c>
      <c r="E38" s="20">
        <v>32</v>
      </c>
      <c r="F38" s="20">
        <v>25</v>
      </c>
      <c r="G38" s="20">
        <v>2061</v>
      </c>
      <c r="H38" s="20">
        <v>599</v>
      </c>
      <c r="I38" s="20">
        <v>681</v>
      </c>
      <c r="J38" s="20">
        <v>92</v>
      </c>
      <c r="K38" s="20">
        <v>5</v>
      </c>
      <c r="L38" s="20">
        <v>0</v>
      </c>
      <c r="M38" s="20">
        <v>769</v>
      </c>
      <c r="N38" s="20">
        <v>11</v>
      </c>
      <c r="O38" s="20">
        <v>0</v>
      </c>
      <c r="P38" s="20">
        <v>0</v>
      </c>
      <c r="Q38" s="20">
        <v>0</v>
      </c>
      <c r="R38" s="20">
        <v>0</v>
      </c>
      <c r="S38" s="20">
        <v>1</v>
      </c>
      <c r="T38" s="20">
        <v>0</v>
      </c>
      <c r="U38" s="20">
        <v>841</v>
      </c>
      <c r="V38" s="20">
        <v>17</v>
      </c>
      <c r="W38" s="20">
        <v>26</v>
      </c>
      <c r="X38" s="20">
        <v>25</v>
      </c>
      <c r="Y38" s="20">
        <v>910</v>
      </c>
      <c r="Z38" s="20">
        <v>382</v>
      </c>
      <c r="AA38" s="20">
        <v>330</v>
      </c>
      <c r="AB38" s="20">
        <v>0</v>
      </c>
      <c r="AC38" s="20">
        <v>0</v>
      </c>
      <c r="AD38" s="20">
        <v>0</v>
      </c>
      <c r="AE38" s="20">
        <v>303</v>
      </c>
      <c r="AF38" s="20">
        <v>201</v>
      </c>
      <c r="AG38" s="20">
        <v>69</v>
      </c>
      <c r="AH38" s="20">
        <v>1</v>
      </c>
      <c r="AI38" s="20">
        <v>1</v>
      </c>
      <c r="AJ38" s="20">
        <v>0</v>
      </c>
      <c r="AK38" s="20">
        <v>78</v>
      </c>
      <c r="AL38" s="20">
        <v>5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</row>
    <row r="39" spans="2:50" ht="20.100000000000001" customHeight="1" thickBot="1" x14ac:dyDescent="0.25">
      <c r="B39" s="4" t="s">
        <v>225</v>
      </c>
      <c r="C39" s="20">
        <v>560</v>
      </c>
      <c r="D39" s="20">
        <v>26</v>
      </c>
      <c r="E39" s="20">
        <v>5</v>
      </c>
      <c r="F39" s="20">
        <v>0</v>
      </c>
      <c r="G39" s="20">
        <v>579</v>
      </c>
      <c r="H39" s="20">
        <v>315</v>
      </c>
      <c r="I39" s="20">
        <v>139</v>
      </c>
      <c r="J39" s="20">
        <v>7</v>
      </c>
      <c r="K39" s="20">
        <v>1</v>
      </c>
      <c r="L39" s="20">
        <v>0</v>
      </c>
      <c r="M39" s="20">
        <v>147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1</v>
      </c>
      <c r="U39" s="20">
        <v>269</v>
      </c>
      <c r="V39" s="20">
        <v>19</v>
      </c>
      <c r="W39" s="20">
        <v>4</v>
      </c>
      <c r="X39" s="20">
        <v>0</v>
      </c>
      <c r="Y39" s="20">
        <v>292</v>
      </c>
      <c r="Z39" s="20">
        <v>140</v>
      </c>
      <c r="AA39" s="20">
        <v>133</v>
      </c>
      <c r="AB39" s="20">
        <v>0</v>
      </c>
      <c r="AC39" s="20">
        <v>0</v>
      </c>
      <c r="AD39" s="20">
        <v>0</v>
      </c>
      <c r="AE39" s="20">
        <v>112</v>
      </c>
      <c r="AF39" s="20">
        <v>165</v>
      </c>
      <c r="AG39" s="20">
        <v>19</v>
      </c>
      <c r="AH39" s="20">
        <v>0</v>
      </c>
      <c r="AI39" s="20">
        <v>0</v>
      </c>
      <c r="AJ39" s="20">
        <v>0</v>
      </c>
      <c r="AK39" s="20">
        <v>28</v>
      </c>
      <c r="AL39" s="20">
        <v>9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</row>
    <row r="40" spans="2:50" ht="20.100000000000001" customHeight="1" thickBot="1" x14ac:dyDescent="0.25">
      <c r="B40" s="4" t="s">
        <v>226</v>
      </c>
      <c r="C40" s="20">
        <v>1488</v>
      </c>
      <c r="D40" s="20">
        <v>250</v>
      </c>
      <c r="E40" s="20">
        <v>136</v>
      </c>
      <c r="F40" s="20">
        <v>43</v>
      </c>
      <c r="G40" s="20">
        <v>1859</v>
      </c>
      <c r="H40" s="20">
        <v>549</v>
      </c>
      <c r="I40" s="20">
        <v>267</v>
      </c>
      <c r="J40" s="20">
        <v>61</v>
      </c>
      <c r="K40" s="20">
        <v>1</v>
      </c>
      <c r="L40" s="20">
        <v>0</v>
      </c>
      <c r="M40" s="20">
        <v>331</v>
      </c>
      <c r="N40" s="20">
        <v>0</v>
      </c>
      <c r="O40" s="20">
        <v>1</v>
      </c>
      <c r="P40" s="20">
        <v>0</v>
      </c>
      <c r="Q40" s="20">
        <v>0</v>
      </c>
      <c r="R40" s="20">
        <v>0</v>
      </c>
      <c r="S40" s="20">
        <v>0</v>
      </c>
      <c r="T40" s="20">
        <v>2</v>
      </c>
      <c r="U40" s="20">
        <v>930</v>
      </c>
      <c r="V40" s="20">
        <v>189</v>
      </c>
      <c r="W40" s="20">
        <v>134</v>
      </c>
      <c r="X40" s="20">
        <v>28</v>
      </c>
      <c r="Y40" s="20">
        <v>1299</v>
      </c>
      <c r="Z40" s="20">
        <v>346</v>
      </c>
      <c r="AA40" s="20">
        <v>262</v>
      </c>
      <c r="AB40" s="20">
        <v>0</v>
      </c>
      <c r="AC40" s="20">
        <v>0</v>
      </c>
      <c r="AD40" s="20">
        <v>15</v>
      </c>
      <c r="AE40" s="20">
        <v>202</v>
      </c>
      <c r="AF40" s="20">
        <v>187</v>
      </c>
      <c r="AG40" s="20">
        <v>25</v>
      </c>
      <c r="AH40" s="20">
        <v>0</v>
      </c>
      <c r="AI40" s="20">
        <v>1</v>
      </c>
      <c r="AJ40" s="20">
        <v>0</v>
      </c>
      <c r="AK40" s="20">
        <v>27</v>
      </c>
      <c r="AL40" s="20">
        <v>11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3</v>
      </c>
      <c r="AT40" s="20">
        <v>0</v>
      </c>
      <c r="AU40" s="20">
        <v>0</v>
      </c>
      <c r="AV40" s="20">
        <v>0</v>
      </c>
      <c r="AW40" s="20">
        <v>0</v>
      </c>
      <c r="AX40" s="20">
        <v>3</v>
      </c>
    </row>
    <row r="41" spans="2:50" ht="20.100000000000001" customHeight="1" thickBot="1" x14ac:dyDescent="0.25">
      <c r="B41" s="4" t="s">
        <v>227</v>
      </c>
      <c r="C41" s="20">
        <v>2532</v>
      </c>
      <c r="D41" s="20">
        <v>176</v>
      </c>
      <c r="E41" s="20">
        <v>156</v>
      </c>
      <c r="F41" s="20">
        <v>1</v>
      </c>
      <c r="G41" s="20">
        <v>2824</v>
      </c>
      <c r="H41" s="20">
        <v>1089</v>
      </c>
      <c r="I41" s="20">
        <v>943</v>
      </c>
      <c r="J41" s="20">
        <v>41</v>
      </c>
      <c r="K41" s="20">
        <v>3</v>
      </c>
      <c r="L41" s="20">
        <v>0</v>
      </c>
      <c r="M41" s="20">
        <v>989</v>
      </c>
      <c r="N41" s="20">
        <v>4</v>
      </c>
      <c r="O41" s="20">
        <v>1</v>
      </c>
      <c r="P41" s="20">
        <v>0</v>
      </c>
      <c r="Q41" s="20">
        <v>0</v>
      </c>
      <c r="R41" s="20">
        <v>0</v>
      </c>
      <c r="S41" s="20">
        <v>1</v>
      </c>
      <c r="T41" s="20">
        <v>1</v>
      </c>
      <c r="U41" s="20">
        <v>1046</v>
      </c>
      <c r="V41" s="20">
        <v>133</v>
      </c>
      <c r="W41" s="20">
        <v>153</v>
      </c>
      <c r="X41" s="20">
        <v>1</v>
      </c>
      <c r="Y41" s="20">
        <v>1402</v>
      </c>
      <c r="Z41" s="20">
        <v>634</v>
      </c>
      <c r="AA41" s="20">
        <v>449</v>
      </c>
      <c r="AB41" s="20">
        <v>0</v>
      </c>
      <c r="AC41" s="20">
        <v>0</v>
      </c>
      <c r="AD41" s="20">
        <v>0</v>
      </c>
      <c r="AE41" s="20">
        <v>335</v>
      </c>
      <c r="AF41" s="20">
        <v>420</v>
      </c>
      <c r="AG41" s="20">
        <v>93</v>
      </c>
      <c r="AH41" s="20">
        <v>2</v>
      </c>
      <c r="AI41" s="20">
        <v>0</v>
      </c>
      <c r="AJ41" s="20">
        <v>0</v>
      </c>
      <c r="AK41" s="20">
        <v>96</v>
      </c>
      <c r="AL41" s="20">
        <v>28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1</v>
      </c>
      <c r="AX41" s="20">
        <v>2</v>
      </c>
    </row>
    <row r="42" spans="2:50" ht="20.100000000000001" customHeight="1" thickBot="1" x14ac:dyDescent="0.25">
      <c r="B42" s="4" t="s">
        <v>228</v>
      </c>
      <c r="C42" s="20">
        <v>19675</v>
      </c>
      <c r="D42" s="20">
        <v>1355</v>
      </c>
      <c r="E42" s="20">
        <v>1111</v>
      </c>
      <c r="F42" s="20">
        <v>96</v>
      </c>
      <c r="G42" s="20">
        <v>22361</v>
      </c>
      <c r="H42" s="20">
        <v>5875</v>
      </c>
      <c r="I42" s="20">
        <v>6083</v>
      </c>
      <c r="J42" s="20">
        <v>497</v>
      </c>
      <c r="K42" s="20">
        <v>15</v>
      </c>
      <c r="L42" s="20">
        <v>1</v>
      </c>
      <c r="M42" s="20">
        <v>6590</v>
      </c>
      <c r="N42" s="20">
        <v>7</v>
      </c>
      <c r="O42" s="20">
        <v>84</v>
      </c>
      <c r="P42" s="20">
        <v>0</v>
      </c>
      <c r="Q42" s="20">
        <v>0</v>
      </c>
      <c r="R42" s="20">
        <v>4</v>
      </c>
      <c r="S42" s="20">
        <v>75</v>
      </c>
      <c r="T42" s="20">
        <v>76</v>
      </c>
      <c r="U42" s="20">
        <v>8025</v>
      </c>
      <c r="V42" s="20">
        <v>857</v>
      </c>
      <c r="W42" s="20">
        <v>1096</v>
      </c>
      <c r="X42" s="20">
        <v>74</v>
      </c>
      <c r="Y42" s="20">
        <v>10042</v>
      </c>
      <c r="Z42" s="20">
        <v>3881</v>
      </c>
      <c r="AA42" s="20">
        <v>5011</v>
      </c>
      <c r="AB42" s="20">
        <v>0</v>
      </c>
      <c r="AC42" s="20">
        <v>0</v>
      </c>
      <c r="AD42" s="20">
        <v>17</v>
      </c>
      <c r="AE42" s="20">
        <v>5176</v>
      </c>
      <c r="AF42" s="20">
        <v>1739</v>
      </c>
      <c r="AG42" s="20">
        <v>447</v>
      </c>
      <c r="AH42" s="20">
        <v>1</v>
      </c>
      <c r="AI42" s="20">
        <v>0</v>
      </c>
      <c r="AJ42" s="20">
        <v>0</v>
      </c>
      <c r="AK42" s="20">
        <v>447</v>
      </c>
      <c r="AL42" s="20">
        <v>128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25</v>
      </c>
      <c r="AT42" s="20">
        <v>0</v>
      </c>
      <c r="AU42" s="20">
        <v>0</v>
      </c>
      <c r="AV42" s="20">
        <v>0</v>
      </c>
      <c r="AW42" s="20">
        <v>31</v>
      </c>
      <c r="AX42" s="20">
        <v>44</v>
      </c>
    </row>
    <row r="43" spans="2:50" ht="20.100000000000001" customHeight="1" thickBot="1" x14ac:dyDescent="0.25">
      <c r="B43" s="4" t="s">
        <v>229</v>
      </c>
      <c r="C43" s="20">
        <v>3403</v>
      </c>
      <c r="D43" s="20">
        <v>156</v>
      </c>
      <c r="E43" s="20">
        <v>16</v>
      </c>
      <c r="F43" s="20">
        <v>15</v>
      </c>
      <c r="G43" s="20">
        <v>3704</v>
      </c>
      <c r="H43" s="20">
        <v>1024</v>
      </c>
      <c r="I43" s="20">
        <v>1168</v>
      </c>
      <c r="J43" s="20">
        <v>149</v>
      </c>
      <c r="K43" s="20">
        <v>1</v>
      </c>
      <c r="L43" s="20">
        <v>3</v>
      </c>
      <c r="M43" s="20">
        <v>1314</v>
      </c>
      <c r="N43" s="20">
        <v>23</v>
      </c>
      <c r="O43" s="20">
        <v>8</v>
      </c>
      <c r="P43" s="20">
        <v>0</v>
      </c>
      <c r="Q43" s="20">
        <v>0</v>
      </c>
      <c r="R43" s="20">
        <v>1</v>
      </c>
      <c r="S43" s="20">
        <v>18</v>
      </c>
      <c r="T43" s="20">
        <v>4</v>
      </c>
      <c r="U43" s="20">
        <v>1400</v>
      </c>
      <c r="V43" s="20">
        <v>7</v>
      </c>
      <c r="W43" s="20">
        <v>15</v>
      </c>
      <c r="X43" s="20">
        <v>8</v>
      </c>
      <c r="Y43" s="20">
        <v>1520</v>
      </c>
      <c r="Z43" s="20">
        <v>658</v>
      </c>
      <c r="AA43" s="20">
        <v>739</v>
      </c>
      <c r="AB43" s="20">
        <v>0</v>
      </c>
      <c r="AC43" s="20">
        <v>0</v>
      </c>
      <c r="AD43" s="20">
        <v>2</v>
      </c>
      <c r="AE43" s="20">
        <v>765</v>
      </c>
      <c r="AF43" s="20">
        <v>319</v>
      </c>
      <c r="AG43" s="20">
        <v>86</v>
      </c>
      <c r="AH43" s="20">
        <v>0</v>
      </c>
      <c r="AI43" s="20">
        <v>0</v>
      </c>
      <c r="AJ43" s="20">
        <v>1</v>
      </c>
      <c r="AK43" s="20">
        <v>87</v>
      </c>
      <c r="AL43" s="20">
        <v>17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2</v>
      </c>
      <c r="AT43" s="20">
        <v>0</v>
      </c>
      <c r="AU43" s="20">
        <v>0</v>
      </c>
      <c r="AV43" s="20">
        <v>0</v>
      </c>
      <c r="AW43" s="20">
        <v>0</v>
      </c>
      <c r="AX43" s="20">
        <v>3</v>
      </c>
    </row>
    <row r="44" spans="2:50" ht="20.100000000000001" customHeight="1" thickBot="1" x14ac:dyDescent="0.25">
      <c r="B44" s="4" t="s">
        <v>230</v>
      </c>
      <c r="C44" s="20">
        <v>1915</v>
      </c>
      <c r="D44" s="20">
        <v>201</v>
      </c>
      <c r="E44" s="20">
        <v>25</v>
      </c>
      <c r="F44" s="20">
        <v>19</v>
      </c>
      <c r="G44" s="20">
        <v>2157</v>
      </c>
      <c r="H44" s="20">
        <v>357</v>
      </c>
      <c r="I44" s="20">
        <v>685</v>
      </c>
      <c r="J44" s="20">
        <v>192</v>
      </c>
      <c r="K44" s="20">
        <v>20</v>
      </c>
      <c r="L44" s="20">
        <v>0</v>
      </c>
      <c r="M44" s="20">
        <v>898</v>
      </c>
      <c r="N44" s="20">
        <v>4</v>
      </c>
      <c r="O44" s="20">
        <v>0</v>
      </c>
      <c r="P44" s="20">
        <v>0</v>
      </c>
      <c r="Q44" s="20">
        <v>0</v>
      </c>
      <c r="R44" s="20">
        <v>0</v>
      </c>
      <c r="S44" s="20">
        <v>1</v>
      </c>
      <c r="T44" s="20">
        <v>0</v>
      </c>
      <c r="U44" s="20">
        <v>840</v>
      </c>
      <c r="V44" s="20">
        <v>9</v>
      </c>
      <c r="W44" s="20">
        <v>5</v>
      </c>
      <c r="X44" s="20">
        <v>18</v>
      </c>
      <c r="Y44" s="20">
        <v>889</v>
      </c>
      <c r="Z44" s="20">
        <v>226</v>
      </c>
      <c r="AA44" s="20">
        <v>307</v>
      </c>
      <c r="AB44" s="20">
        <v>0</v>
      </c>
      <c r="AC44" s="20">
        <v>0</v>
      </c>
      <c r="AD44" s="20">
        <v>0</v>
      </c>
      <c r="AE44" s="20">
        <v>280</v>
      </c>
      <c r="AF44" s="20">
        <v>123</v>
      </c>
      <c r="AG44" s="20">
        <v>83</v>
      </c>
      <c r="AH44" s="20">
        <v>0</v>
      </c>
      <c r="AI44" s="20">
        <v>0</v>
      </c>
      <c r="AJ44" s="20">
        <v>1</v>
      </c>
      <c r="AK44" s="20">
        <v>89</v>
      </c>
      <c r="AL44" s="20">
        <v>4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</row>
    <row r="45" spans="2:50" ht="20.100000000000001" customHeight="1" thickBot="1" x14ac:dyDescent="0.25">
      <c r="B45" s="4" t="s">
        <v>231</v>
      </c>
      <c r="C45" s="20">
        <v>3318</v>
      </c>
      <c r="D45" s="20">
        <v>406</v>
      </c>
      <c r="E45" s="20">
        <v>66</v>
      </c>
      <c r="F45" s="20">
        <v>32</v>
      </c>
      <c r="G45" s="20">
        <v>3900</v>
      </c>
      <c r="H45" s="20">
        <v>823</v>
      </c>
      <c r="I45" s="20">
        <v>1399</v>
      </c>
      <c r="J45" s="20">
        <v>202</v>
      </c>
      <c r="K45" s="20">
        <v>11</v>
      </c>
      <c r="L45" s="20">
        <v>8</v>
      </c>
      <c r="M45" s="20">
        <v>1618</v>
      </c>
      <c r="N45" s="20">
        <v>6</v>
      </c>
      <c r="O45" s="20">
        <v>21</v>
      </c>
      <c r="P45" s="20">
        <v>0</v>
      </c>
      <c r="Q45" s="20">
        <v>0</v>
      </c>
      <c r="R45" s="20">
        <v>3</v>
      </c>
      <c r="S45" s="20">
        <v>21</v>
      </c>
      <c r="T45" s="20">
        <v>14</v>
      </c>
      <c r="U45" s="20">
        <v>1137</v>
      </c>
      <c r="V45" s="20">
        <v>203</v>
      </c>
      <c r="W45" s="20">
        <v>54</v>
      </c>
      <c r="X45" s="20">
        <v>15</v>
      </c>
      <c r="Y45" s="20">
        <v>1414</v>
      </c>
      <c r="Z45" s="20">
        <v>540</v>
      </c>
      <c r="AA45" s="20">
        <v>711</v>
      </c>
      <c r="AB45" s="20">
        <v>0</v>
      </c>
      <c r="AC45" s="20">
        <v>0</v>
      </c>
      <c r="AD45" s="20">
        <v>3</v>
      </c>
      <c r="AE45" s="20">
        <v>800</v>
      </c>
      <c r="AF45" s="20">
        <v>246</v>
      </c>
      <c r="AG45" s="20">
        <v>46</v>
      </c>
      <c r="AH45" s="20">
        <v>1</v>
      </c>
      <c r="AI45" s="20">
        <v>1</v>
      </c>
      <c r="AJ45" s="20">
        <v>3</v>
      </c>
      <c r="AK45" s="20">
        <v>44</v>
      </c>
      <c r="AL45" s="20">
        <v>12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4</v>
      </c>
      <c r="AT45" s="20">
        <v>0</v>
      </c>
      <c r="AU45" s="20">
        <v>0</v>
      </c>
      <c r="AV45" s="20">
        <v>0</v>
      </c>
      <c r="AW45" s="20">
        <v>3</v>
      </c>
      <c r="AX45" s="20">
        <v>5</v>
      </c>
    </row>
    <row r="46" spans="2:50" ht="20.100000000000001" customHeight="1" thickBot="1" x14ac:dyDescent="0.25">
      <c r="B46" s="4" t="s">
        <v>232</v>
      </c>
      <c r="C46" s="20">
        <v>11103</v>
      </c>
      <c r="D46" s="20">
        <v>472</v>
      </c>
      <c r="E46" s="20">
        <v>81</v>
      </c>
      <c r="F46" s="20">
        <v>311</v>
      </c>
      <c r="G46" s="20">
        <v>12077</v>
      </c>
      <c r="H46" s="20">
        <v>1793</v>
      </c>
      <c r="I46" s="20">
        <v>3381</v>
      </c>
      <c r="J46" s="20">
        <v>213</v>
      </c>
      <c r="K46" s="20">
        <v>7</v>
      </c>
      <c r="L46" s="20">
        <v>70</v>
      </c>
      <c r="M46" s="20">
        <v>3669</v>
      </c>
      <c r="N46" s="20">
        <v>8</v>
      </c>
      <c r="O46" s="20">
        <v>21</v>
      </c>
      <c r="P46" s="20">
        <v>0</v>
      </c>
      <c r="Q46" s="20">
        <v>0</v>
      </c>
      <c r="R46" s="20">
        <v>1</v>
      </c>
      <c r="S46" s="20">
        <v>14</v>
      </c>
      <c r="T46" s="20">
        <v>10</v>
      </c>
      <c r="U46" s="20">
        <v>4974</v>
      </c>
      <c r="V46" s="20">
        <v>259</v>
      </c>
      <c r="W46" s="20">
        <v>74</v>
      </c>
      <c r="X46" s="20">
        <v>222</v>
      </c>
      <c r="Y46" s="20">
        <v>5663</v>
      </c>
      <c r="Z46" s="20">
        <v>1146</v>
      </c>
      <c r="AA46" s="20">
        <v>2374</v>
      </c>
      <c r="AB46" s="20">
        <v>0</v>
      </c>
      <c r="AC46" s="20">
        <v>0</v>
      </c>
      <c r="AD46" s="20">
        <v>14</v>
      </c>
      <c r="AE46" s="20">
        <v>2367</v>
      </c>
      <c r="AF46" s="20">
        <v>577</v>
      </c>
      <c r="AG46" s="20">
        <v>348</v>
      </c>
      <c r="AH46" s="20">
        <v>0</v>
      </c>
      <c r="AI46" s="20">
        <v>0</v>
      </c>
      <c r="AJ46" s="20">
        <v>4</v>
      </c>
      <c r="AK46" s="20">
        <v>361</v>
      </c>
      <c r="AL46" s="20">
        <v>46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5</v>
      </c>
      <c r="AT46" s="20">
        <v>0</v>
      </c>
      <c r="AU46" s="20">
        <v>0</v>
      </c>
      <c r="AV46" s="20">
        <v>0</v>
      </c>
      <c r="AW46" s="20">
        <v>3</v>
      </c>
      <c r="AX46" s="20">
        <v>6</v>
      </c>
    </row>
    <row r="47" spans="2:50" ht="20.100000000000001" customHeight="1" thickBot="1" x14ac:dyDescent="0.25">
      <c r="B47" s="4" t="s">
        <v>233</v>
      </c>
      <c r="C47" s="20">
        <v>2702</v>
      </c>
      <c r="D47" s="20">
        <v>80</v>
      </c>
      <c r="E47" s="20">
        <v>1</v>
      </c>
      <c r="F47" s="20">
        <v>5</v>
      </c>
      <c r="G47" s="20">
        <v>2835</v>
      </c>
      <c r="H47" s="20">
        <v>517</v>
      </c>
      <c r="I47" s="20">
        <v>850</v>
      </c>
      <c r="J47" s="20">
        <v>77</v>
      </c>
      <c r="K47" s="20">
        <v>0</v>
      </c>
      <c r="L47" s="20">
        <v>4</v>
      </c>
      <c r="M47" s="20">
        <v>933</v>
      </c>
      <c r="N47" s="20">
        <v>5</v>
      </c>
      <c r="O47" s="20">
        <v>10</v>
      </c>
      <c r="P47" s="20">
        <v>0</v>
      </c>
      <c r="Q47" s="20">
        <v>0</v>
      </c>
      <c r="R47" s="20">
        <v>1</v>
      </c>
      <c r="S47" s="20">
        <v>8</v>
      </c>
      <c r="T47" s="20">
        <v>7</v>
      </c>
      <c r="U47" s="20">
        <v>1588</v>
      </c>
      <c r="V47" s="20">
        <v>2</v>
      </c>
      <c r="W47" s="20">
        <v>1</v>
      </c>
      <c r="X47" s="20">
        <v>0</v>
      </c>
      <c r="Y47" s="20">
        <v>1496</v>
      </c>
      <c r="Z47" s="20">
        <v>385</v>
      </c>
      <c r="AA47" s="20">
        <v>196</v>
      </c>
      <c r="AB47" s="20">
        <v>0</v>
      </c>
      <c r="AC47" s="20">
        <v>0</v>
      </c>
      <c r="AD47" s="20">
        <v>0</v>
      </c>
      <c r="AE47" s="20">
        <v>336</v>
      </c>
      <c r="AF47" s="20">
        <v>107</v>
      </c>
      <c r="AG47" s="20">
        <v>51</v>
      </c>
      <c r="AH47" s="20">
        <v>1</v>
      </c>
      <c r="AI47" s="20">
        <v>0</v>
      </c>
      <c r="AJ47" s="20">
        <v>0</v>
      </c>
      <c r="AK47" s="20">
        <v>55</v>
      </c>
      <c r="AL47" s="20">
        <v>11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7</v>
      </c>
      <c r="AT47" s="20">
        <v>0</v>
      </c>
      <c r="AU47" s="20">
        <v>0</v>
      </c>
      <c r="AV47" s="20">
        <v>0</v>
      </c>
      <c r="AW47" s="20">
        <v>7</v>
      </c>
      <c r="AX47" s="20">
        <v>2</v>
      </c>
    </row>
    <row r="48" spans="2:50" ht="20.100000000000001" customHeight="1" thickBot="1" x14ac:dyDescent="0.25">
      <c r="B48" s="4" t="s">
        <v>234</v>
      </c>
      <c r="C48" s="20">
        <v>14576</v>
      </c>
      <c r="D48" s="20">
        <v>508</v>
      </c>
      <c r="E48" s="20">
        <v>874</v>
      </c>
      <c r="F48" s="20">
        <v>212</v>
      </c>
      <c r="G48" s="20">
        <v>16373</v>
      </c>
      <c r="H48" s="20">
        <v>3638</v>
      </c>
      <c r="I48" s="20">
        <v>2258</v>
      </c>
      <c r="J48" s="20">
        <v>162</v>
      </c>
      <c r="K48" s="20">
        <v>2</v>
      </c>
      <c r="L48" s="20">
        <v>20</v>
      </c>
      <c r="M48" s="20">
        <v>2440</v>
      </c>
      <c r="N48" s="20">
        <v>30</v>
      </c>
      <c r="O48" s="20">
        <v>35</v>
      </c>
      <c r="P48" s="20">
        <v>0</v>
      </c>
      <c r="Q48" s="20">
        <v>0</v>
      </c>
      <c r="R48" s="20">
        <v>0</v>
      </c>
      <c r="S48" s="20">
        <v>32</v>
      </c>
      <c r="T48" s="20">
        <v>23</v>
      </c>
      <c r="U48" s="20">
        <v>9620</v>
      </c>
      <c r="V48" s="20">
        <v>331</v>
      </c>
      <c r="W48" s="20">
        <v>869</v>
      </c>
      <c r="X48" s="20">
        <v>96</v>
      </c>
      <c r="Y48" s="20">
        <v>11217</v>
      </c>
      <c r="Z48" s="20">
        <v>2158</v>
      </c>
      <c r="AA48" s="20">
        <v>2000</v>
      </c>
      <c r="AB48" s="20">
        <v>0</v>
      </c>
      <c r="AC48" s="20">
        <v>0</v>
      </c>
      <c r="AD48" s="20">
        <v>93</v>
      </c>
      <c r="AE48" s="20">
        <v>1985</v>
      </c>
      <c r="AF48" s="20">
        <v>1227</v>
      </c>
      <c r="AG48" s="20">
        <v>645</v>
      </c>
      <c r="AH48" s="20">
        <v>14</v>
      </c>
      <c r="AI48" s="20">
        <v>3</v>
      </c>
      <c r="AJ48" s="20">
        <v>2</v>
      </c>
      <c r="AK48" s="20">
        <v>688</v>
      </c>
      <c r="AL48" s="20">
        <v>181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18</v>
      </c>
      <c r="AT48" s="20">
        <v>1</v>
      </c>
      <c r="AU48" s="20">
        <v>0</v>
      </c>
      <c r="AV48" s="20">
        <v>1</v>
      </c>
      <c r="AW48" s="20">
        <v>11</v>
      </c>
      <c r="AX48" s="20">
        <v>19</v>
      </c>
    </row>
    <row r="49" spans="2:50" ht="20.100000000000001" customHeight="1" thickBot="1" x14ac:dyDescent="0.25">
      <c r="B49" s="4" t="s">
        <v>235</v>
      </c>
      <c r="C49" s="20">
        <v>1825</v>
      </c>
      <c r="D49" s="20">
        <v>307</v>
      </c>
      <c r="E49" s="20">
        <v>45</v>
      </c>
      <c r="F49" s="20">
        <v>8</v>
      </c>
      <c r="G49" s="20">
        <v>2096</v>
      </c>
      <c r="H49" s="20">
        <v>621</v>
      </c>
      <c r="I49" s="20">
        <v>435</v>
      </c>
      <c r="J49" s="20">
        <v>63</v>
      </c>
      <c r="K49" s="20">
        <v>0</v>
      </c>
      <c r="L49" s="20">
        <v>0</v>
      </c>
      <c r="M49" s="20">
        <v>492</v>
      </c>
      <c r="N49" s="20">
        <v>7</v>
      </c>
      <c r="O49" s="20">
        <v>2</v>
      </c>
      <c r="P49" s="20">
        <v>3</v>
      </c>
      <c r="Q49" s="20">
        <v>3</v>
      </c>
      <c r="R49" s="20">
        <v>1</v>
      </c>
      <c r="S49" s="20">
        <v>8</v>
      </c>
      <c r="T49" s="20">
        <v>3</v>
      </c>
      <c r="U49" s="20">
        <v>1038</v>
      </c>
      <c r="V49" s="20">
        <v>241</v>
      </c>
      <c r="W49" s="20">
        <v>42</v>
      </c>
      <c r="X49" s="20">
        <v>7</v>
      </c>
      <c r="Y49" s="20">
        <v>1259</v>
      </c>
      <c r="Z49" s="20">
        <v>363</v>
      </c>
      <c r="AA49" s="20">
        <v>264</v>
      </c>
      <c r="AB49" s="20">
        <v>0</v>
      </c>
      <c r="AC49" s="20">
        <v>0</v>
      </c>
      <c r="AD49" s="20">
        <v>0</v>
      </c>
      <c r="AE49" s="20">
        <v>247</v>
      </c>
      <c r="AF49" s="20">
        <v>236</v>
      </c>
      <c r="AG49" s="20">
        <v>86</v>
      </c>
      <c r="AH49" s="20">
        <v>0</v>
      </c>
      <c r="AI49" s="20">
        <v>0</v>
      </c>
      <c r="AJ49" s="20">
        <v>0</v>
      </c>
      <c r="AK49" s="20">
        <v>90</v>
      </c>
      <c r="AL49" s="20">
        <v>12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</row>
    <row r="50" spans="2:50" ht="20.100000000000001" customHeight="1" thickBot="1" x14ac:dyDescent="0.25">
      <c r="B50" s="4" t="s">
        <v>236</v>
      </c>
      <c r="C50" s="20">
        <v>988</v>
      </c>
      <c r="D50" s="20">
        <v>177</v>
      </c>
      <c r="E50" s="20">
        <v>7</v>
      </c>
      <c r="F50" s="20">
        <v>5</v>
      </c>
      <c r="G50" s="20">
        <v>1210</v>
      </c>
      <c r="H50" s="20">
        <v>350</v>
      </c>
      <c r="I50" s="20">
        <v>258</v>
      </c>
      <c r="J50" s="20">
        <v>41</v>
      </c>
      <c r="K50" s="20">
        <v>0</v>
      </c>
      <c r="L50" s="20">
        <v>1</v>
      </c>
      <c r="M50" s="20">
        <v>297</v>
      </c>
      <c r="N50" s="20">
        <v>3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523</v>
      </c>
      <c r="V50" s="20">
        <v>133</v>
      </c>
      <c r="W50" s="20">
        <v>7</v>
      </c>
      <c r="X50" s="20">
        <v>3</v>
      </c>
      <c r="Y50" s="20">
        <v>636</v>
      </c>
      <c r="Z50" s="20">
        <v>228</v>
      </c>
      <c r="AA50" s="20">
        <v>169</v>
      </c>
      <c r="AB50" s="20">
        <v>0</v>
      </c>
      <c r="AC50" s="20">
        <v>0</v>
      </c>
      <c r="AD50" s="20">
        <v>1</v>
      </c>
      <c r="AE50" s="20">
        <v>229</v>
      </c>
      <c r="AF50" s="20">
        <v>114</v>
      </c>
      <c r="AG50" s="20">
        <v>38</v>
      </c>
      <c r="AH50" s="20">
        <v>3</v>
      </c>
      <c r="AI50" s="20">
        <v>0</v>
      </c>
      <c r="AJ50" s="20">
        <v>0</v>
      </c>
      <c r="AK50" s="20">
        <v>48</v>
      </c>
      <c r="AL50" s="20">
        <v>5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</row>
    <row r="51" spans="2:50" ht="20.100000000000001" customHeight="1" thickBot="1" x14ac:dyDescent="0.25">
      <c r="B51" s="4" t="s">
        <v>237</v>
      </c>
      <c r="C51" s="20">
        <v>3488</v>
      </c>
      <c r="D51" s="20">
        <v>200</v>
      </c>
      <c r="E51" s="20">
        <v>27</v>
      </c>
      <c r="F51" s="20">
        <v>18</v>
      </c>
      <c r="G51" s="20">
        <v>3718</v>
      </c>
      <c r="H51" s="20">
        <v>1350</v>
      </c>
      <c r="I51" s="20">
        <v>902</v>
      </c>
      <c r="J51" s="20">
        <v>82</v>
      </c>
      <c r="K51" s="20">
        <v>1</v>
      </c>
      <c r="L51" s="20">
        <v>0</v>
      </c>
      <c r="M51" s="20">
        <v>988</v>
      </c>
      <c r="N51" s="20">
        <v>4</v>
      </c>
      <c r="O51" s="20">
        <v>12</v>
      </c>
      <c r="P51" s="20">
        <v>0</v>
      </c>
      <c r="Q51" s="20">
        <v>0</v>
      </c>
      <c r="R51" s="20">
        <v>0</v>
      </c>
      <c r="S51" s="20">
        <v>10</v>
      </c>
      <c r="T51" s="20">
        <v>12</v>
      </c>
      <c r="U51" s="20">
        <v>1743</v>
      </c>
      <c r="V51" s="20">
        <v>117</v>
      </c>
      <c r="W51" s="20">
        <v>25</v>
      </c>
      <c r="X51" s="20">
        <v>8</v>
      </c>
      <c r="Y51" s="20">
        <v>1849</v>
      </c>
      <c r="Z51" s="20">
        <v>896</v>
      </c>
      <c r="AA51" s="20">
        <v>704</v>
      </c>
      <c r="AB51" s="20">
        <v>0</v>
      </c>
      <c r="AC51" s="20">
        <v>0</v>
      </c>
      <c r="AD51" s="20">
        <v>8</v>
      </c>
      <c r="AE51" s="20">
        <v>753</v>
      </c>
      <c r="AF51" s="20">
        <v>401</v>
      </c>
      <c r="AG51" s="20">
        <v>124</v>
      </c>
      <c r="AH51" s="20">
        <v>1</v>
      </c>
      <c r="AI51" s="20">
        <v>1</v>
      </c>
      <c r="AJ51" s="20">
        <v>2</v>
      </c>
      <c r="AK51" s="20">
        <v>118</v>
      </c>
      <c r="AL51" s="20">
        <v>33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3</v>
      </c>
      <c r="AT51" s="20">
        <v>0</v>
      </c>
      <c r="AU51" s="20">
        <v>0</v>
      </c>
      <c r="AV51" s="20">
        <v>0</v>
      </c>
      <c r="AW51" s="20">
        <v>0</v>
      </c>
      <c r="AX51" s="20">
        <v>4</v>
      </c>
    </row>
    <row r="52" spans="2:50" ht="20.100000000000001" customHeight="1" thickBot="1" x14ac:dyDescent="0.25">
      <c r="B52" s="4" t="s">
        <v>238</v>
      </c>
      <c r="C52" s="20">
        <v>764</v>
      </c>
      <c r="D52" s="20">
        <v>197</v>
      </c>
      <c r="E52" s="20">
        <v>9</v>
      </c>
      <c r="F52" s="20">
        <v>0</v>
      </c>
      <c r="G52" s="20">
        <v>964</v>
      </c>
      <c r="H52" s="20">
        <v>426</v>
      </c>
      <c r="I52" s="20">
        <v>63</v>
      </c>
      <c r="J52" s="20">
        <v>16</v>
      </c>
      <c r="K52" s="20">
        <v>0</v>
      </c>
      <c r="L52" s="20">
        <v>0</v>
      </c>
      <c r="M52" s="20">
        <v>78</v>
      </c>
      <c r="N52" s="20">
        <v>2</v>
      </c>
      <c r="O52" s="20">
        <v>2</v>
      </c>
      <c r="P52" s="20">
        <v>0</v>
      </c>
      <c r="Q52" s="20">
        <v>0</v>
      </c>
      <c r="R52" s="20">
        <v>0</v>
      </c>
      <c r="S52" s="20">
        <v>1</v>
      </c>
      <c r="T52" s="20">
        <v>1</v>
      </c>
      <c r="U52" s="20">
        <v>479</v>
      </c>
      <c r="V52" s="20">
        <v>181</v>
      </c>
      <c r="W52" s="20">
        <v>9</v>
      </c>
      <c r="X52" s="20">
        <v>0</v>
      </c>
      <c r="Y52" s="20">
        <v>696</v>
      </c>
      <c r="Z52" s="20">
        <v>279</v>
      </c>
      <c r="AA52" s="20">
        <v>201</v>
      </c>
      <c r="AB52" s="20">
        <v>0</v>
      </c>
      <c r="AC52" s="20">
        <v>0</v>
      </c>
      <c r="AD52" s="20">
        <v>0</v>
      </c>
      <c r="AE52" s="20">
        <v>169</v>
      </c>
      <c r="AF52" s="20">
        <v>132</v>
      </c>
      <c r="AG52" s="20">
        <v>18</v>
      </c>
      <c r="AH52" s="20">
        <v>0</v>
      </c>
      <c r="AI52" s="20">
        <v>0</v>
      </c>
      <c r="AJ52" s="20">
        <v>0</v>
      </c>
      <c r="AK52" s="20">
        <v>20</v>
      </c>
      <c r="AL52" s="20">
        <v>11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1</v>
      </c>
      <c r="AT52" s="20">
        <v>0</v>
      </c>
      <c r="AU52" s="20">
        <v>0</v>
      </c>
      <c r="AV52" s="20">
        <v>0</v>
      </c>
      <c r="AW52" s="20">
        <v>0</v>
      </c>
      <c r="AX52" s="20">
        <v>1</v>
      </c>
    </row>
    <row r="53" spans="2:50" ht="20.100000000000001" customHeight="1" thickBot="1" x14ac:dyDescent="0.25">
      <c r="B53" s="4" t="s">
        <v>239</v>
      </c>
      <c r="C53" s="20">
        <v>930</v>
      </c>
      <c r="D53" s="20">
        <v>109</v>
      </c>
      <c r="E53" s="20">
        <v>10</v>
      </c>
      <c r="F53" s="20">
        <v>3</v>
      </c>
      <c r="G53" s="20">
        <v>1103</v>
      </c>
      <c r="H53" s="20">
        <v>252</v>
      </c>
      <c r="I53" s="20">
        <v>218</v>
      </c>
      <c r="J53" s="20">
        <v>0</v>
      </c>
      <c r="K53" s="20">
        <v>0</v>
      </c>
      <c r="L53" s="20">
        <v>0</v>
      </c>
      <c r="M53" s="20">
        <v>218</v>
      </c>
      <c r="N53" s="20">
        <v>1</v>
      </c>
      <c r="O53" s="20">
        <v>0</v>
      </c>
      <c r="P53" s="20">
        <v>0</v>
      </c>
      <c r="Q53" s="20">
        <v>0</v>
      </c>
      <c r="R53" s="20">
        <v>0</v>
      </c>
      <c r="S53" s="20">
        <v>1</v>
      </c>
      <c r="T53" s="20">
        <v>0</v>
      </c>
      <c r="U53" s="20">
        <v>503</v>
      </c>
      <c r="V53" s="20">
        <v>107</v>
      </c>
      <c r="W53" s="20">
        <v>10</v>
      </c>
      <c r="X53" s="20">
        <v>3</v>
      </c>
      <c r="Y53" s="20">
        <v>682</v>
      </c>
      <c r="Z53" s="20">
        <v>137</v>
      </c>
      <c r="AA53" s="20">
        <v>152</v>
      </c>
      <c r="AB53" s="20">
        <v>0</v>
      </c>
      <c r="AC53" s="20">
        <v>0</v>
      </c>
      <c r="AD53" s="20">
        <v>0</v>
      </c>
      <c r="AE53" s="20">
        <v>148</v>
      </c>
      <c r="AF53" s="20">
        <v>99</v>
      </c>
      <c r="AG53" s="20">
        <v>57</v>
      </c>
      <c r="AH53" s="20">
        <v>2</v>
      </c>
      <c r="AI53" s="20">
        <v>0</v>
      </c>
      <c r="AJ53" s="20">
        <v>0</v>
      </c>
      <c r="AK53" s="20">
        <v>54</v>
      </c>
      <c r="AL53" s="20">
        <v>15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</row>
    <row r="54" spans="2:50" ht="20.100000000000001" customHeight="1" thickBot="1" x14ac:dyDescent="0.25">
      <c r="B54" s="4" t="s">
        <v>240</v>
      </c>
      <c r="C54" s="20">
        <v>2109</v>
      </c>
      <c r="D54" s="20">
        <v>581</v>
      </c>
      <c r="E54" s="20">
        <v>49</v>
      </c>
      <c r="F54" s="20">
        <v>16</v>
      </c>
      <c r="G54" s="20">
        <v>2771</v>
      </c>
      <c r="H54" s="20">
        <v>675</v>
      </c>
      <c r="I54" s="20">
        <v>783</v>
      </c>
      <c r="J54" s="20">
        <v>250</v>
      </c>
      <c r="K54" s="20">
        <v>5</v>
      </c>
      <c r="L54" s="20">
        <v>1</v>
      </c>
      <c r="M54" s="20">
        <v>1049</v>
      </c>
      <c r="N54" s="20">
        <v>3</v>
      </c>
      <c r="O54" s="20">
        <v>2</v>
      </c>
      <c r="P54" s="20">
        <v>0</v>
      </c>
      <c r="Q54" s="20">
        <v>1</v>
      </c>
      <c r="R54" s="20">
        <v>0</v>
      </c>
      <c r="S54" s="20">
        <v>6</v>
      </c>
      <c r="T54" s="20">
        <v>3</v>
      </c>
      <c r="U54" s="20">
        <v>940</v>
      </c>
      <c r="V54" s="20">
        <v>327</v>
      </c>
      <c r="W54" s="20">
        <v>43</v>
      </c>
      <c r="X54" s="20">
        <v>11</v>
      </c>
      <c r="Y54" s="20">
        <v>1306</v>
      </c>
      <c r="Z54" s="20">
        <v>544</v>
      </c>
      <c r="AA54" s="20">
        <v>287</v>
      </c>
      <c r="AB54" s="20">
        <v>0</v>
      </c>
      <c r="AC54" s="20">
        <v>0</v>
      </c>
      <c r="AD54" s="20">
        <v>3</v>
      </c>
      <c r="AE54" s="20">
        <v>285</v>
      </c>
      <c r="AF54" s="20">
        <v>107</v>
      </c>
      <c r="AG54" s="20">
        <v>95</v>
      </c>
      <c r="AH54" s="20">
        <v>4</v>
      </c>
      <c r="AI54" s="20">
        <v>0</v>
      </c>
      <c r="AJ54" s="20">
        <v>1</v>
      </c>
      <c r="AK54" s="20">
        <v>124</v>
      </c>
      <c r="AL54" s="20">
        <v>15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2</v>
      </c>
      <c r="AT54" s="20">
        <v>0</v>
      </c>
      <c r="AU54" s="20">
        <v>0</v>
      </c>
      <c r="AV54" s="20">
        <v>0</v>
      </c>
      <c r="AW54" s="20">
        <v>1</v>
      </c>
      <c r="AX54" s="20">
        <v>3</v>
      </c>
    </row>
    <row r="55" spans="2:50" ht="20.100000000000001" customHeight="1" thickBot="1" x14ac:dyDescent="0.25">
      <c r="B55" s="4" t="s">
        <v>241</v>
      </c>
      <c r="C55" s="20">
        <v>30113</v>
      </c>
      <c r="D55" s="20">
        <v>3364</v>
      </c>
      <c r="E55" s="20">
        <v>1639</v>
      </c>
      <c r="F55" s="20">
        <v>290</v>
      </c>
      <c r="G55" s="20">
        <v>35979</v>
      </c>
      <c r="H55" s="20">
        <v>5007</v>
      </c>
      <c r="I55" s="20">
        <v>7109</v>
      </c>
      <c r="J55" s="20">
        <v>999</v>
      </c>
      <c r="K55" s="20">
        <v>41</v>
      </c>
      <c r="L55" s="20">
        <v>23</v>
      </c>
      <c r="M55" s="20">
        <v>8180</v>
      </c>
      <c r="N55" s="20">
        <v>11</v>
      </c>
      <c r="O55" s="20">
        <v>54</v>
      </c>
      <c r="P55" s="20">
        <v>3</v>
      </c>
      <c r="Q55" s="20">
        <v>0</v>
      </c>
      <c r="R55" s="20">
        <v>7</v>
      </c>
      <c r="S55" s="20">
        <v>69</v>
      </c>
      <c r="T55" s="20">
        <v>39</v>
      </c>
      <c r="U55" s="20">
        <v>16858</v>
      </c>
      <c r="V55" s="20">
        <v>2304</v>
      </c>
      <c r="W55" s="20">
        <v>1583</v>
      </c>
      <c r="X55" s="20">
        <v>204</v>
      </c>
      <c r="Y55" s="20">
        <v>21159</v>
      </c>
      <c r="Z55" s="20">
        <v>3223</v>
      </c>
      <c r="AA55" s="20">
        <v>5474</v>
      </c>
      <c r="AB55" s="20">
        <v>0</v>
      </c>
      <c r="AC55" s="20">
        <v>0</v>
      </c>
      <c r="AD55" s="20">
        <v>44</v>
      </c>
      <c r="AE55" s="20">
        <v>5865</v>
      </c>
      <c r="AF55" s="20">
        <v>1586</v>
      </c>
      <c r="AG55" s="20">
        <v>615</v>
      </c>
      <c r="AH55" s="20">
        <v>58</v>
      </c>
      <c r="AI55" s="20">
        <v>15</v>
      </c>
      <c r="AJ55" s="20">
        <v>12</v>
      </c>
      <c r="AK55" s="20">
        <v>698</v>
      </c>
      <c r="AL55" s="20">
        <v>146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3</v>
      </c>
      <c r="AT55" s="20">
        <v>0</v>
      </c>
      <c r="AU55" s="20">
        <v>0</v>
      </c>
      <c r="AV55" s="20">
        <v>0</v>
      </c>
      <c r="AW55" s="20">
        <v>8</v>
      </c>
      <c r="AX55" s="20">
        <v>2</v>
      </c>
    </row>
    <row r="56" spans="2:50" ht="20.100000000000001" customHeight="1" thickBot="1" x14ac:dyDescent="0.25">
      <c r="B56" s="4" t="s">
        <v>242</v>
      </c>
      <c r="C56" s="20">
        <v>7155</v>
      </c>
      <c r="D56" s="20">
        <v>990</v>
      </c>
      <c r="E56" s="20">
        <v>399</v>
      </c>
      <c r="F56" s="20">
        <v>35</v>
      </c>
      <c r="G56" s="20">
        <v>8460</v>
      </c>
      <c r="H56" s="20">
        <v>1675</v>
      </c>
      <c r="I56" s="20">
        <v>2467</v>
      </c>
      <c r="J56" s="20">
        <v>504</v>
      </c>
      <c r="K56" s="20">
        <v>8</v>
      </c>
      <c r="L56" s="20">
        <v>4</v>
      </c>
      <c r="M56" s="20">
        <v>2977</v>
      </c>
      <c r="N56" s="20">
        <v>7</v>
      </c>
      <c r="O56" s="20">
        <v>12</v>
      </c>
      <c r="P56" s="20">
        <v>0</v>
      </c>
      <c r="Q56" s="20">
        <v>0</v>
      </c>
      <c r="R56" s="20">
        <v>1</v>
      </c>
      <c r="S56" s="20">
        <v>17</v>
      </c>
      <c r="T56" s="20">
        <v>11</v>
      </c>
      <c r="U56" s="20">
        <v>3425</v>
      </c>
      <c r="V56" s="20">
        <v>484</v>
      </c>
      <c r="W56" s="20">
        <v>391</v>
      </c>
      <c r="X56" s="20">
        <v>11</v>
      </c>
      <c r="Y56" s="20">
        <v>4198</v>
      </c>
      <c r="Z56" s="20">
        <v>1162</v>
      </c>
      <c r="AA56" s="20">
        <v>981</v>
      </c>
      <c r="AB56" s="20">
        <v>0</v>
      </c>
      <c r="AC56" s="20">
        <v>0</v>
      </c>
      <c r="AD56" s="20">
        <v>3</v>
      </c>
      <c r="AE56" s="20">
        <v>997</v>
      </c>
      <c r="AF56" s="20">
        <v>427</v>
      </c>
      <c r="AG56" s="20">
        <v>270</v>
      </c>
      <c r="AH56" s="20">
        <v>2</v>
      </c>
      <c r="AI56" s="20">
        <v>0</v>
      </c>
      <c r="AJ56" s="20">
        <v>14</v>
      </c>
      <c r="AK56" s="20">
        <v>269</v>
      </c>
      <c r="AL56" s="20">
        <v>66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2</v>
      </c>
      <c r="AW56" s="20">
        <v>2</v>
      </c>
      <c r="AX56" s="20">
        <v>2</v>
      </c>
    </row>
    <row r="57" spans="2:50" ht="20.100000000000001" customHeight="1" thickBot="1" x14ac:dyDescent="0.25">
      <c r="B57" s="4" t="s">
        <v>243</v>
      </c>
      <c r="C57" s="20">
        <v>1769</v>
      </c>
      <c r="D57" s="20">
        <v>165</v>
      </c>
      <c r="E57" s="20">
        <v>8</v>
      </c>
      <c r="F57" s="20">
        <v>32</v>
      </c>
      <c r="G57" s="20">
        <v>1972</v>
      </c>
      <c r="H57" s="20">
        <v>657</v>
      </c>
      <c r="I57" s="20">
        <v>337</v>
      </c>
      <c r="J57" s="20">
        <v>19</v>
      </c>
      <c r="K57" s="20">
        <v>0</v>
      </c>
      <c r="L57" s="20">
        <v>7</v>
      </c>
      <c r="M57" s="20">
        <v>361</v>
      </c>
      <c r="N57" s="20">
        <v>4</v>
      </c>
      <c r="O57" s="20">
        <v>2</v>
      </c>
      <c r="P57" s="20">
        <v>0</v>
      </c>
      <c r="Q57" s="20">
        <v>0</v>
      </c>
      <c r="R57" s="20">
        <v>2</v>
      </c>
      <c r="S57" s="20">
        <v>4</v>
      </c>
      <c r="T57" s="20">
        <v>8</v>
      </c>
      <c r="U57" s="20">
        <v>1132</v>
      </c>
      <c r="V57" s="20">
        <v>145</v>
      </c>
      <c r="W57" s="20">
        <v>8</v>
      </c>
      <c r="X57" s="20">
        <v>4</v>
      </c>
      <c r="Y57" s="20">
        <v>1239</v>
      </c>
      <c r="Z57" s="20">
        <v>524</v>
      </c>
      <c r="AA57" s="20">
        <v>240</v>
      </c>
      <c r="AB57" s="20">
        <v>0</v>
      </c>
      <c r="AC57" s="20">
        <v>0</v>
      </c>
      <c r="AD57" s="20">
        <v>13</v>
      </c>
      <c r="AE57" s="20">
        <v>296</v>
      </c>
      <c r="AF57" s="20">
        <v>113</v>
      </c>
      <c r="AG57" s="20">
        <v>58</v>
      </c>
      <c r="AH57" s="20">
        <v>1</v>
      </c>
      <c r="AI57" s="20">
        <v>0</v>
      </c>
      <c r="AJ57" s="20">
        <v>6</v>
      </c>
      <c r="AK57" s="20">
        <v>72</v>
      </c>
      <c r="AL57" s="20">
        <v>8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</row>
    <row r="58" spans="2:50" ht="20.100000000000001" customHeight="1" thickBot="1" x14ac:dyDescent="0.25">
      <c r="B58" s="4" t="s">
        <v>244</v>
      </c>
      <c r="C58" s="20">
        <v>1080</v>
      </c>
      <c r="D58" s="20">
        <v>146</v>
      </c>
      <c r="E58" s="20">
        <v>2</v>
      </c>
      <c r="F58" s="20">
        <v>36</v>
      </c>
      <c r="G58" s="20">
        <v>1455</v>
      </c>
      <c r="H58" s="20">
        <v>623</v>
      </c>
      <c r="I58" s="20">
        <v>241</v>
      </c>
      <c r="J58" s="20">
        <v>2</v>
      </c>
      <c r="K58" s="20">
        <v>0</v>
      </c>
      <c r="L58" s="20">
        <v>3</v>
      </c>
      <c r="M58" s="20">
        <v>243</v>
      </c>
      <c r="N58" s="20">
        <v>3</v>
      </c>
      <c r="O58" s="20">
        <v>4</v>
      </c>
      <c r="P58" s="20">
        <v>0</v>
      </c>
      <c r="Q58" s="20">
        <v>0</v>
      </c>
      <c r="R58" s="20">
        <v>1</v>
      </c>
      <c r="S58" s="20">
        <v>2</v>
      </c>
      <c r="T58" s="20">
        <v>3</v>
      </c>
      <c r="U58" s="20">
        <v>544</v>
      </c>
      <c r="V58" s="20">
        <v>144</v>
      </c>
      <c r="W58" s="20">
        <v>2</v>
      </c>
      <c r="X58" s="20">
        <v>31</v>
      </c>
      <c r="Y58" s="20">
        <v>944</v>
      </c>
      <c r="Z58" s="20">
        <v>491</v>
      </c>
      <c r="AA58" s="20">
        <v>268</v>
      </c>
      <c r="AB58" s="20">
        <v>0</v>
      </c>
      <c r="AC58" s="20">
        <v>0</v>
      </c>
      <c r="AD58" s="20">
        <v>1</v>
      </c>
      <c r="AE58" s="20">
        <v>225</v>
      </c>
      <c r="AF58" s="20">
        <v>126</v>
      </c>
      <c r="AG58" s="20">
        <v>23</v>
      </c>
      <c r="AH58" s="20">
        <v>0</v>
      </c>
      <c r="AI58" s="20">
        <v>0</v>
      </c>
      <c r="AJ58" s="20">
        <v>0</v>
      </c>
      <c r="AK58" s="20">
        <v>40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1</v>
      </c>
      <c r="AX58" s="20">
        <v>0</v>
      </c>
    </row>
    <row r="59" spans="2:50" ht="20.100000000000001" customHeight="1" thickBot="1" x14ac:dyDescent="0.25">
      <c r="B59" s="4" t="s">
        <v>270</v>
      </c>
      <c r="C59" s="20">
        <v>1809</v>
      </c>
      <c r="D59" s="20">
        <v>193</v>
      </c>
      <c r="E59" s="20">
        <v>29</v>
      </c>
      <c r="F59" s="20">
        <v>24</v>
      </c>
      <c r="G59" s="20">
        <v>2043</v>
      </c>
      <c r="H59" s="20">
        <v>646</v>
      </c>
      <c r="I59" s="20">
        <v>503</v>
      </c>
      <c r="J59" s="20">
        <v>17</v>
      </c>
      <c r="K59" s="20">
        <v>1</v>
      </c>
      <c r="L59" s="20">
        <v>3</v>
      </c>
      <c r="M59" s="20">
        <v>532</v>
      </c>
      <c r="N59" s="20">
        <v>4</v>
      </c>
      <c r="O59" s="20">
        <v>9</v>
      </c>
      <c r="P59" s="20">
        <v>0</v>
      </c>
      <c r="Q59" s="20">
        <v>0</v>
      </c>
      <c r="R59" s="20">
        <v>1</v>
      </c>
      <c r="S59" s="20">
        <v>9</v>
      </c>
      <c r="T59" s="20">
        <v>4</v>
      </c>
      <c r="U59" s="20">
        <v>873</v>
      </c>
      <c r="V59" s="20">
        <v>176</v>
      </c>
      <c r="W59" s="20">
        <v>28</v>
      </c>
      <c r="X59" s="20">
        <v>16</v>
      </c>
      <c r="Y59" s="20">
        <v>1056</v>
      </c>
      <c r="Z59" s="20">
        <v>493</v>
      </c>
      <c r="AA59" s="20">
        <v>385</v>
      </c>
      <c r="AB59" s="20">
        <v>0</v>
      </c>
      <c r="AC59" s="20">
        <v>0</v>
      </c>
      <c r="AD59" s="20">
        <v>1</v>
      </c>
      <c r="AE59" s="20">
        <v>405</v>
      </c>
      <c r="AF59" s="20">
        <v>136</v>
      </c>
      <c r="AG59" s="20">
        <v>38</v>
      </c>
      <c r="AH59" s="20">
        <v>0</v>
      </c>
      <c r="AI59" s="20">
        <v>0</v>
      </c>
      <c r="AJ59" s="20">
        <v>3</v>
      </c>
      <c r="AK59" s="20">
        <v>41</v>
      </c>
      <c r="AL59" s="20">
        <v>8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1</v>
      </c>
      <c r="AT59" s="20">
        <v>0</v>
      </c>
      <c r="AU59" s="20">
        <v>0</v>
      </c>
      <c r="AV59" s="20">
        <v>0</v>
      </c>
      <c r="AW59" s="20">
        <v>0</v>
      </c>
      <c r="AX59" s="20">
        <v>1</v>
      </c>
    </row>
    <row r="60" spans="2:50" ht="20.100000000000001" customHeight="1" thickBot="1" x14ac:dyDescent="0.25">
      <c r="B60" s="4" t="s">
        <v>246</v>
      </c>
      <c r="C60" s="20">
        <v>3707</v>
      </c>
      <c r="D60" s="20">
        <v>417</v>
      </c>
      <c r="E60" s="20">
        <v>112</v>
      </c>
      <c r="F60" s="20">
        <v>70</v>
      </c>
      <c r="G60" s="20">
        <v>4453</v>
      </c>
      <c r="H60" s="20">
        <v>1182</v>
      </c>
      <c r="I60" s="20">
        <v>1228</v>
      </c>
      <c r="J60" s="20">
        <v>358</v>
      </c>
      <c r="K60" s="20">
        <v>0</v>
      </c>
      <c r="L60" s="20">
        <v>8</v>
      </c>
      <c r="M60" s="20">
        <v>1584</v>
      </c>
      <c r="N60" s="20">
        <v>14</v>
      </c>
      <c r="O60" s="20">
        <v>20</v>
      </c>
      <c r="P60" s="20">
        <v>0</v>
      </c>
      <c r="Q60" s="20">
        <v>1</v>
      </c>
      <c r="R60" s="20">
        <v>1</v>
      </c>
      <c r="S60" s="20">
        <v>14</v>
      </c>
      <c r="T60" s="20">
        <v>19</v>
      </c>
      <c r="U60" s="20">
        <v>1635</v>
      </c>
      <c r="V60" s="20">
        <v>58</v>
      </c>
      <c r="W60" s="20">
        <v>110</v>
      </c>
      <c r="X60" s="20">
        <v>26</v>
      </c>
      <c r="Y60" s="20">
        <v>1862</v>
      </c>
      <c r="Z60" s="20">
        <v>854</v>
      </c>
      <c r="AA60" s="20">
        <v>696</v>
      </c>
      <c r="AB60" s="20">
        <v>0</v>
      </c>
      <c r="AC60" s="20">
        <v>0</v>
      </c>
      <c r="AD60" s="20">
        <v>35</v>
      </c>
      <c r="AE60" s="20">
        <v>853</v>
      </c>
      <c r="AF60" s="20">
        <v>279</v>
      </c>
      <c r="AG60" s="20">
        <v>128</v>
      </c>
      <c r="AH60" s="20">
        <v>1</v>
      </c>
      <c r="AI60" s="20">
        <v>1</v>
      </c>
      <c r="AJ60" s="20">
        <v>0</v>
      </c>
      <c r="AK60" s="20">
        <v>139</v>
      </c>
      <c r="AL60" s="20">
        <v>16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1</v>
      </c>
      <c r="AX60" s="20">
        <v>0</v>
      </c>
    </row>
    <row r="61" spans="2:50" ht="20.100000000000001" customHeight="1" thickBot="1" x14ac:dyDescent="0.25">
      <c r="B61" s="4" t="s">
        <v>247</v>
      </c>
      <c r="C61" s="20">
        <v>1113</v>
      </c>
      <c r="D61" s="20">
        <v>52</v>
      </c>
      <c r="E61" s="20">
        <v>1</v>
      </c>
      <c r="F61" s="20">
        <v>0</v>
      </c>
      <c r="G61" s="20">
        <v>1130</v>
      </c>
      <c r="H61" s="20">
        <v>396</v>
      </c>
      <c r="I61" s="20">
        <v>433</v>
      </c>
      <c r="J61" s="20">
        <v>40</v>
      </c>
      <c r="K61" s="20">
        <v>0</v>
      </c>
      <c r="L61" s="20">
        <v>0</v>
      </c>
      <c r="M61" s="20">
        <v>474</v>
      </c>
      <c r="N61" s="20">
        <v>1</v>
      </c>
      <c r="O61" s="20">
        <v>3</v>
      </c>
      <c r="P61" s="20">
        <v>0</v>
      </c>
      <c r="Q61" s="20">
        <v>0</v>
      </c>
      <c r="R61" s="20">
        <v>0</v>
      </c>
      <c r="S61" s="20">
        <v>2</v>
      </c>
      <c r="T61" s="20">
        <v>2</v>
      </c>
      <c r="U61" s="20">
        <v>452</v>
      </c>
      <c r="V61" s="20">
        <v>10</v>
      </c>
      <c r="W61" s="20">
        <v>1</v>
      </c>
      <c r="X61" s="20">
        <v>0</v>
      </c>
      <c r="Y61" s="20">
        <v>439</v>
      </c>
      <c r="Z61" s="20">
        <v>309</v>
      </c>
      <c r="AA61" s="20">
        <v>206</v>
      </c>
      <c r="AB61" s="20">
        <v>0</v>
      </c>
      <c r="AC61" s="20">
        <v>0</v>
      </c>
      <c r="AD61" s="20">
        <v>0</v>
      </c>
      <c r="AE61" s="20">
        <v>196</v>
      </c>
      <c r="AF61" s="20">
        <v>79</v>
      </c>
      <c r="AG61" s="20">
        <v>19</v>
      </c>
      <c r="AH61" s="20">
        <v>2</v>
      </c>
      <c r="AI61" s="20">
        <v>0</v>
      </c>
      <c r="AJ61" s="20">
        <v>0</v>
      </c>
      <c r="AK61" s="20">
        <v>19</v>
      </c>
      <c r="AL61" s="20">
        <v>5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</row>
    <row r="62" spans="2:50" ht="20.100000000000001" customHeight="1" thickBot="1" x14ac:dyDescent="0.25">
      <c r="B62" s="7" t="s">
        <v>22</v>
      </c>
      <c r="C62" s="9">
        <f>SUM(C12:C61)</f>
        <v>188966</v>
      </c>
      <c r="D62" s="9">
        <f t="shared" ref="D62:AX62" si="0">SUM(D12:D61)</f>
        <v>22109</v>
      </c>
      <c r="E62" s="9">
        <f t="shared" si="0"/>
        <v>9408</v>
      </c>
      <c r="F62" s="9">
        <f t="shared" si="0"/>
        <v>1791</v>
      </c>
      <c r="G62" s="9">
        <f t="shared" si="0"/>
        <v>224070</v>
      </c>
      <c r="H62" s="9">
        <f t="shared" si="0"/>
        <v>47222</v>
      </c>
      <c r="I62" s="9">
        <f t="shared" si="0"/>
        <v>54958</v>
      </c>
      <c r="J62" s="9">
        <f t="shared" si="0"/>
        <v>7520</v>
      </c>
      <c r="K62" s="9">
        <f t="shared" si="0"/>
        <v>265</v>
      </c>
      <c r="L62" s="9">
        <f t="shared" si="0"/>
        <v>232</v>
      </c>
      <c r="M62" s="9">
        <f t="shared" si="0"/>
        <v>62932</v>
      </c>
      <c r="N62" s="9">
        <f t="shared" si="0"/>
        <v>332</v>
      </c>
      <c r="O62" s="9">
        <f t="shared" si="0"/>
        <v>394</v>
      </c>
      <c r="P62" s="9">
        <f t="shared" si="0"/>
        <v>7</v>
      </c>
      <c r="Q62" s="9">
        <f t="shared" si="0"/>
        <v>5</v>
      </c>
      <c r="R62" s="9">
        <f t="shared" si="0"/>
        <v>32</v>
      </c>
      <c r="S62" s="9">
        <f t="shared" si="0"/>
        <v>424</v>
      </c>
      <c r="T62" s="9">
        <f t="shared" si="0"/>
        <v>333</v>
      </c>
      <c r="U62" s="9">
        <f t="shared" si="0"/>
        <v>92581</v>
      </c>
      <c r="V62" s="9">
        <f t="shared" si="0"/>
        <v>14374</v>
      </c>
      <c r="W62" s="9">
        <f t="shared" si="0"/>
        <v>9108</v>
      </c>
      <c r="X62" s="9">
        <f t="shared" si="0"/>
        <v>1093</v>
      </c>
      <c r="Y62" s="9">
        <f t="shared" si="0"/>
        <v>118048</v>
      </c>
      <c r="Z62" s="9">
        <f t="shared" si="0"/>
        <v>31519</v>
      </c>
      <c r="AA62" s="9">
        <f t="shared" si="0"/>
        <v>33953</v>
      </c>
      <c r="AB62" s="9">
        <f t="shared" si="0"/>
        <v>0</v>
      </c>
      <c r="AC62" s="9">
        <f t="shared" si="0"/>
        <v>0</v>
      </c>
      <c r="AD62" s="9">
        <f t="shared" si="0"/>
        <v>345</v>
      </c>
      <c r="AE62" s="9">
        <f t="shared" si="0"/>
        <v>35086</v>
      </c>
      <c r="AF62" s="9">
        <f t="shared" si="0"/>
        <v>13566</v>
      </c>
      <c r="AG62" s="9">
        <f t="shared" si="0"/>
        <v>6983</v>
      </c>
      <c r="AH62" s="9">
        <f t="shared" si="0"/>
        <v>207</v>
      </c>
      <c r="AI62" s="9">
        <f t="shared" si="0"/>
        <v>30</v>
      </c>
      <c r="AJ62" s="9">
        <f t="shared" si="0"/>
        <v>85</v>
      </c>
      <c r="AK62" s="9">
        <f t="shared" si="0"/>
        <v>7478</v>
      </c>
      <c r="AL62" s="9">
        <f t="shared" si="0"/>
        <v>1351</v>
      </c>
      <c r="AM62" s="9">
        <f t="shared" si="0"/>
        <v>0</v>
      </c>
      <c r="AN62" s="9">
        <f t="shared" si="0"/>
        <v>0</v>
      </c>
      <c r="AO62" s="9">
        <f t="shared" si="0"/>
        <v>0</v>
      </c>
      <c r="AP62" s="9">
        <f t="shared" si="0"/>
        <v>0</v>
      </c>
      <c r="AQ62" s="9">
        <f t="shared" si="0"/>
        <v>0</v>
      </c>
      <c r="AR62" s="9">
        <f t="shared" si="0"/>
        <v>0</v>
      </c>
      <c r="AS62" s="9">
        <f t="shared" si="0"/>
        <v>97</v>
      </c>
      <c r="AT62" s="9">
        <f t="shared" si="0"/>
        <v>1</v>
      </c>
      <c r="AU62" s="9">
        <f t="shared" si="0"/>
        <v>0</v>
      </c>
      <c r="AV62" s="9">
        <f t="shared" si="0"/>
        <v>4</v>
      </c>
      <c r="AW62" s="9">
        <f t="shared" si="0"/>
        <v>102</v>
      </c>
      <c r="AX62" s="9">
        <f t="shared" si="0"/>
        <v>121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J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16.375" bestFit="1" customWidth="1"/>
    <col min="6" max="6" width="20.375" bestFit="1" customWidth="1"/>
    <col min="7" max="7" width="14.625" bestFit="1" customWidth="1"/>
    <col min="8" max="8" width="18.875" bestFit="1" customWidth="1"/>
    <col min="9" max="9" width="28.375" bestFit="1" customWidth="1"/>
    <col min="10" max="10" width="19.375" bestFit="1" customWidth="1"/>
    <col min="11" max="11" width="10.875" customWidth="1"/>
    <col min="12" max="12" width="10.75" bestFit="1" customWidth="1"/>
    <col min="13" max="13" width="12.125" bestFit="1" customWidth="1"/>
    <col min="14" max="14" width="16.375" bestFit="1" customWidth="1"/>
    <col min="15" max="15" width="11.5" bestFit="1" customWidth="1"/>
    <col min="16" max="16" width="14.625" bestFit="1" customWidth="1"/>
    <col min="17" max="17" width="18.875" bestFit="1" customWidth="1"/>
    <col min="18" max="18" width="28.375" bestFit="1" customWidth="1"/>
    <col min="19" max="19" width="19.375" bestFit="1" customWidth="1"/>
  </cols>
  <sheetData>
    <row r="9" spans="2:10" ht="41.25" customHeight="1" x14ac:dyDescent="0.2">
      <c r="B9" s="10"/>
      <c r="C9" s="104" t="s">
        <v>289</v>
      </c>
      <c r="D9" s="105"/>
      <c r="E9" s="105"/>
      <c r="F9" s="105"/>
      <c r="G9" s="105"/>
      <c r="H9" s="105"/>
      <c r="I9" s="105"/>
      <c r="J9" s="105"/>
    </row>
    <row r="10" spans="2:10" ht="43.5" thickBot="1" x14ac:dyDescent="0.25">
      <c r="B10" s="26"/>
      <c r="C10" s="24" t="s">
        <v>123</v>
      </c>
      <c r="D10" s="24" t="s">
        <v>124</v>
      </c>
      <c r="E10" s="24" t="s">
        <v>125</v>
      </c>
      <c r="F10" s="24" t="s">
        <v>282</v>
      </c>
      <c r="G10" s="22" t="s">
        <v>279</v>
      </c>
      <c r="H10" s="22" t="s">
        <v>283</v>
      </c>
      <c r="I10" s="22" t="s">
        <v>280</v>
      </c>
      <c r="J10" s="22" t="s">
        <v>281</v>
      </c>
    </row>
    <row r="11" spans="2:10" ht="20.100000000000001" customHeight="1" thickBot="1" x14ac:dyDescent="0.25">
      <c r="B11" s="3" t="s">
        <v>198</v>
      </c>
      <c r="C11" s="77">
        <f>'Relación Víctima_Denunciado '!C11/'Relación Víctima_Denunciado '!$L11</f>
        <v>0.28604923798358733</v>
      </c>
      <c r="D11" s="77">
        <f>'Relación Víctima_Denunciado '!D11/'Relación Víctima_Denunciado '!$L11</f>
        <v>0.17936694021101993</v>
      </c>
      <c r="E11" s="77">
        <f>'Relación Víctima_Denunciado '!E11/'Relación Víctima_Denunciado '!$L11</f>
        <v>0.22039859320046892</v>
      </c>
      <c r="F11" s="77">
        <f>'Relación Víctima_Denunciado '!F11/'Relación Víctima_Denunciado '!$L11</f>
        <v>0.31418522860492382</v>
      </c>
      <c r="G11" s="77" t="str">
        <f>IF('Relación Víctima_Denunciado '!H11=0,"-",'Relación Víctima_Denunciado '!H11/'Relación Víctima_Denunciado '!$L11)</f>
        <v>-</v>
      </c>
      <c r="H11" s="77" t="str">
        <f>IF('Relación Víctima_Denunciado '!I11=0,"-",'Relación Víctima_Denunciado '!I11/'Relación Víctima_Denunciado '!$L11)</f>
        <v>-</v>
      </c>
      <c r="I11" s="77" t="str">
        <f>IF('Relación Víctima_Denunciado '!J11=0,"-",'Relación Víctima_Denunciado '!J11/'Relación Víctima_Denunciado '!$L11)</f>
        <v>-</v>
      </c>
      <c r="J11" s="77" t="str">
        <f>IF('Relación Víctima_Denunciado '!K11=0,"-",'Relación Víctima_Denunciado '!K11/'Relación Víctima_Denunciado '!$L11)</f>
        <v>-</v>
      </c>
    </row>
    <row r="12" spans="2:10" ht="20.100000000000001" customHeight="1" thickBot="1" x14ac:dyDescent="0.25">
      <c r="B12" s="4" t="s">
        <v>199</v>
      </c>
      <c r="C12" s="77">
        <f>'Relación Víctima_Denunciado '!C12/'Relación Víctima_Denunciado '!$L12</f>
        <v>0.19117647058823528</v>
      </c>
      <c r="D12" s="77">
        <f>'Relación Víctima_Denunciado '!D12/'Relación Víctima_Denunciado '!$L12</f>
        <v>0.10714285714285714</v>
      </c>
      <c r="E12" s="77">
        <f>'Relación Víctima_Denunciado '!E12/'Relación Víctima_Denunciado '!$L12</f>
        <v>0.21008403361344538</v>
      </c>
      <c r="F12" s="77">
        <f>'Relación Víctima_Denunciado '!F12/'Relación Víctima_Denunciado '!$L12</f>
        <v>0.47619047619047616</v>
      </c>
      <c r="G12" s="77">
        <f>IF('Relación Víctima_Denunciado '!H12=0,"-",'Relación Víctima_Denunciado '!H12/'Relación Víctima_Denunciado '!$L12)</f>
        <v>1.050420168067227E-2</v>
      </c>
      <c r="H12" s="77">
        <f>IF('Relación Víctima_Denunciado '!I12=0,"-",'Relación Víctima_Denunciado '!I12/'Relación Víctima_Denunciado '!$L12)</f>
        <v>1.4005602240896359E-3</v>
      </c>
      <c r="I12" s="77" t="str">
        <f>IF('Relación Víctima_Denunciado '!J12=0,"-",'Relación Víctima_Denunciado '!J12/'Relación Víctima_Denunciado '!$L12)</f>
        <v>-</v>
      </c>
      <c r="J12" s="77">
        <f>IF('Relación Víctima_Denunciado '!K12=0,"-",'Relación Víctima_Denunciado '!K12/'Relación Víctima_Denunciado '!$L12)</f>
        <v>3.5014005602240898E-3</v>
      </c>
    </row>
    <row r="13" spans="2:10" ht="20.100000000000001" customHeight="1" thickBot="1" x14ac:dyDescent="0.25">
      <c r="B13" s="4" t="s">
        <v>200</v>
      </c>
      <c r="C13" s="77">
        <f>'Relación Víctima_Denunciado '!C13/'Relación Víctima_Denunciado '!$L13</f>
        <v>0.19580419580419581</v>
      </c>
      <c r="D13" s="77">
        <f>'Relación Víctima_Denunciado '!D13/'Relación Víctima_Denunciado '!$L13</f>
        <v>0.11188811188811189</v>
      </c>
      <c r="E13" s="77">
        <f>'Relación Víctima_Denunciado '!E13/'Relación Víctima_Denunciado '!$L13</f>
        <v>0.2400932400932401</v>
      </c>
      <c r="F13" s="77">
        <f>'Relación Víctima_Denunciado '!F13/'Relación Víctima_Denunciado '!$L13</f>
        <v>0.45221445221445222</v>
      </c>
      <c r="G13" s="77" t="str">
        <f>IF('Relación Víctima_Denunciado '!H13=0,"-",'Relación Víctima_Denunciado '!H13/'Relación Víctima_Denunciado '!$L13)</f>
        <v>-</v>
      </c>
      <c r="H13" s="77" t="str">
        <f>IF('Relación Víctima_Denunciado '!I13=0,"-",'Relación Víctima_Denunciado '!I13/'Relación Víctima_Denunciado '!$L13)</f>
        <v>-</v>
      </c>
      <c r="I13" s="77" t="str">
        <f>IF('Relación Víctima_Denunciado '!J13=0,"-",'Relación Víctima_Denunciado '!J13/'Relación Víctima_Denunciado '!$L13)</f>
        <v>-</v>
      </c>
      <c r="J13" s="77" t="str">
        <f>IF('Relación Víctima_Denunciado '!K13=0,"-",'Relación Víctima_Denunciado '!K13/'Relación Víctima_Denunciado '!$L13)</f>
        <v>-</v>
      </c>
    </row>
    <row r="14" spans="2:10" ht="20.100000000000001" customHeight="1" thickBot="1" x14ac:dyDescent="0.25">
      <c r="B14" s="4" t="s">
        <v>201</v>
      </c>
      <c r="C14" s="77">
        <f>'Relación Víctima_Denunciado '!C14/'Relación Víctima_Denunciado '!$L14</f>
        <v>0.20916905444126074</v>
      </c>
      <c r="D14" s="77">
        <f>'Relación Víctima_Denunciado '!D14/'Relación Víctima_Denunciado '!$L14</f>
        <v>8.9541547277936964E-2</v>
      </c>
      <c r="E14" s="77">
        <f>'Relación Víctima_Denunciado '!E14/'Relación Víctima_Denunciado '!$L14</f>
        <v>0.4047277936962751</v>
      </c>
      <c r="F14" s="77">
        <f>'Relación Víctima_Denunciado '!F14/'Relación Víctima_Denunciado '!$L14</f>
        <v>0.29226361031518627</v>
      </c>
      <c r="G14" s="77">
        <f>IF('Relación Víctima_Denunciado '!H14=0,"-",'Relación Víctima_Denunciado '!H14/'Relación Víctima_Denunciado '!$L14)</f>
        <v>2.8653295128939827E-3</v>
      </c>
      <c r="H14" s="77">
        <f>IF('Relación Víctima_Denunciado '!I14=0,"-",'Relación Víctima_Denunciado '!I14/'Relación Víctima_Denunciado '!$L14)</f>
        <v>1.4326647564469914E-3</v>
      </c>
      <c r="I14" s="77" t="str">
        <f>IF('Relación Víctima_Denunciado '!J14=0,"-",'Relación Víctima_Denunciado '!J14/'Relación Víctima_Denunciado '!$L14)</f>
        <v>-</v>
      </c>
      <c r="J14" s="77" t="str">
        <f>IF('Relación Víctima_Denunciado '!K14=0,"-",'Relación Víctima_Denunciado '!K14/'Relación Víctima_Denunciado '!$L14)</f>
        <v>-</v>
      </c>
    </row>
    <row r="15" spans="2:10" ht="20.100000000000001" customHeight="1" thickBot="1" x14ac:dyDescent="0.25">
      <c r="B15" s="4" t="s">
        <v>202</v>
      </c>
      <c r="C15" s="77">
        <f>'Relación Víctima_Denunciado '!C15/'Relación Víctima_Denunciado '!$L15</f>
        <v>0.14723032069970846</v>
      </c>
      <c r="D15" s="77">
        <f>'Relación Víctima_Denunciado '!D15/'Relación Víctima_Denunciado '!$L15</f>
        <v>0.16326530612244897</v>
      </c>
      <c r="E15" s="77">
        <f>'Relación Víctima_Denunciado '!E15/'Relación Víctima_Denunciado '!$L15</f>
        <v>0.23032069970845481</v>
      </c>
      <c r="F15" s="77">
        <f>'Relación Víctima_Denunciado '!F15/'Relación Víctima_Denunciado '!$L15</f>
        <v>0.45918367346938777</v>
      </c>
      <c r="G15" s="77" t="str">
        <f>IF('Relación Víctima_Denunciado '!H15=0,"-",'Relación Víctima_Denunciado '!H15/'Relación Víctima_Denunciado '!$L15)</f>
        <v>-</v>
      </c>
      <c r="H15" s="77" t="str">
        <f>IF('Relación Víctima_Denunciado '!I15=0,"-",'Relación Víctima_Denunciado '!I15/'Relación Víctima_Denunciado '!$L15)</f>
        <v>-</v>
      </c>
      <c r="I15" s="77" t="str">
        <f>IF('Relación Víctima_Denunciado '!J15=0,"-",'Relación Víctima_Denunciado '!J15/'Relación Víctima_Denunciado '!$L15)</f>
        <v>-</v>
      </c>
      <c r="J15" s="77" t="str">
        <f>IF('Relación Víctima_Denunciado '!K15=0,"-",'Relación Víctima_Denunciado '!K15/'Relación Víctima_Denunciado '!$L15)</f>
        <v>-</v>
      </c>
    </row>
    <row r="16" spans="2:10" ht="20.100000000000001" customHeight="1" thickBot="1" x14ac:dyDescent="0.25">
      <c r="B16" s="4" t="s">
        <v>203</v>
      </c>
      <c r="C16" s="77">
        <f>'Relación Víctima_Denunciado '!C16/'Relación Víctima_Denunciado '!$L16</f>
        <v>0.18863049095607234</v>
      </c>
      <c r="D16" s="77">
        <f>'Relación Víctima_Denunciado '!D16/'Relación Víctima_Denunciado '!$L16</f>
        <v>0.13695090439276486</v>
      </c>
      <c r="E16" s="77">
        <f>'Relación Víctima_Denunciado '!E16/'Relación Víctima_Denunciado '!$L16</f>
        <v>0.26356589147286824</v>
      </c>
      <c r="F16" s="77">
        <f>'Relación Víctima_Denunciado '!F16/'Relación Víctima_Denunciado '!$L16</f>
        <v>0.37984496124031009</v>
      </c>
      <c r="G16" s="77">
        <f>IF('Relación Víctima_Denunciado '!H16=0,"-",'Relación Víctima_Denunciado '!H16/'Relación Víctima_Denunciado '!$L16)</f>
        <v>1.5503875968992248E-2</v>
      </c>
      <c r="H16" s="77" t="str">
        <f>IF('Relación Víctima_Denunciado '!I16=0,"-",'Relación Víctima_Denunciado '!I16/'Relación Víctima_Denunciado '!$L16)</f>
        <v>-</v>
      </c>
      <c r="I16" s="77">
        <f>IF('Relación Víctima_Denunciado '!J16=0,"-",'Relación Víctima_Denunciado '!J16/'Relación Víctima_Denunciado '!$L16)</f>
        <v>1.2919896640826873E-2</v>
      </c>
      <c r="J16" s="77">
        <f>IF('Relación Víctima_Denunciado '!K16=0,"-",'Relación Víctima_Denunciado '!K16/'Relación Víctima_Denunciado '!$L16)</f>
        <v>2.5839793281653748E-3</v>
      </c>
    </row>
    <row r="17" spans="2:10" ht="20.100000000000001" customHeight="1" thickBot="1" x14ac:dyDescent="0.25">
      <c r="B17" s="4" t="s">
        <v>204</v>
      </c>
      <c r="C17" s="77">
        <f>'Relación Víctima_Denunciado '!C17/'Relación Víctima_Denunciado '!$L17</f>
        <v>0.18051118210862621</v>
      </c>
      <c r="D17" s="77">
        <f>'Relación Víctima_Denunciado '!D17/'Relación Víctima_Denunciado '!$L17</f>
        <v>9.9840255591054319E-2</v>
      </c>
      <c r="E17" s="77">
        <f>'Relación Víctima_Denunciado '!E17/'Relación Víctima_Denunciado '!$L17</f>
        <v>0.30750798722044731</v>
      </c>
      <c r="F17" s="77">
        <f>'Relación Víctima_Denunciado '!F17/'Relación Víctima_Denunciado '!$L17</f>
        <v>0.40654952076677314</v>
      </c>
      <c r="G17" s="77">
        <f>IF('Relación Víctima_Denunciado '!H17=0,"-",'Relación Víctima_Denunciado '!H17/'Relación Víctima_Denunciado '!$L17)</f>
        <v>5.5910543130990413E-3</v>
      </c>
      <c r="H17" s="77" t="str">
        <f>IF('Relación Víctima_Denunciado '!I17=0,"-",'Relación Víctima_Denunciado '!I17/'Relación Víctima_Denunciado '!$L17)</f>
        <v>-</v>
      </c>
      <c r="I17" s="77" t="str">
        <f>IF('Relación Víctima_Denunciado '!J17=0,"-",'Relación Víctima_Denunciado '!J17/'Relación Víctima_Denunciado '!$L17)</f>
        <v>-</v>
      </c>
      <c r="J17" s="77" t="str">
        <f>IF('Relación Víctima_Denunciado '!K17=0,"-",'Relación Víctima_Denunciado '!K17/'Relación Víctima_Denunciado '!$L17)</f>
        <v>-</v>
      </c>
    </row>
    <row r="18" spans="2:10" ht="20.100000000000001" customHeight="1" thickBot="1" x14ac:dyDescent="0.25">
      <c r="B18" s="4" t="s">
        <v>205</v>
      </c>
      <c r="C18" s="77">
        <f>'Relación Víctima_Denunciado '!C18/'Relación Víctima_Denunciado '!$L18</f>
        <v>0.1265750286368843</v>
      </c>
      <c r="D18" s="77">
        <f>'Relación Víctima_Denunciado '!D18/'Relación Víctima_Denunciado '!$L18</f>
        <v>7.7319587628865982E-2</v>
      </c>
      <c r="E18" s="77">
        <f>'Relación Víctima_Denunciado '!E18/'Relación Víctima_Denunciado '!$L18</f>
        <v>0.30240549828178692</v>
      </c>
      <c r="F18" s="77">
        <f>'Relación Víctima_Denunciado '!F18/'Relación Víctima_Denunciado '!$L18</f>
        <v>0.48969072164948452</v>
      </c>
      <c r="G18" s="77">
        <f>IF('Relación Víctima_Denunciado '!H18=0,"-",'Relación Víctima_Denunciado '!H18/'Relación Víctima_Denunciado '!$L18)</f>
        <v>1.145475372279496E-3</v>
      </c>
      <c r="H18" s="77">
        <f>IF('Relación Víctima_Denunciado '!I18=0,"-",'Relación Víctima_Denunciado '!I18/'Relación Víctima_Denunciado '!$L18)</f>
        <v>5.7273768613974802E-4</v>
      </c>
      <c r="I18" s="77">
        <f>IF('Relación Víctima_Denunciado '!J18=0,"-",'Relación Víctima_Denunciado '!J18/'Relación Víctima_Denunciado '!$L18)</f>
        <v>2.2909507445589921E-3</v>
      </c>
      <c r="J18" s="77" t="str">
        <f>IF('Relación Víctima_Denunciado '!K18=0,"-",'Relación Víctima_Denunciado '!K18/'Relación Víctima_Denunciado '!$L18)</f>
        <v>-</v>
      </c>
    </row>
    <row r="19" spans="2:10" ht="20.100000000000001" customHeight="1" thickBot="1" x14ac:dyDescent="0.25">
      <c r="B19" s="4" t="s">
        <v>206</v>
      </c>
      <c r="C19" s="77">
        <f>'Relación Víctima_Denunciado '!C19/'Relación Víctima_Denunciado '!$L19</f>
        <v>0.18823529411764706</v>
      </c>
      <c r="D19" s="77">
        <f>'Relación Víctima_Denunciado '!D19/'Relación Víctima_Denunciado '!$L19</f>
        <v>0.1</v>
      </c>
      <c r="E19" s="77">
        <f>'Relación Víctima_Denunciado '!E19/'Relación Víctima_Denunciado '!$L19</f>
        <v>0.3352941176470588</v>
      </c>
      <c r="F19" s="77">
        <f>'Relación Víctima_Denunciado '!F19/'Relación Víctima_Denunciado '!$L19</f>
        <v>0.36470588235294116</v>
      </c>
      <c r="G19" s="77">
        <f>IF('Relación Víctima_Denunciado '!H19=0,"-",'Relación Víctima_Denunciado '!H19/'Relación Víctima_Denunciado '!$L19)</f>
        <v>1.1764705882352941E-2</v>
      </c>
      <c r="H19" s="77" t="str">
        <f>IF('Relación Víctima_Denunciado '!I19=0,"-",'Relación Víctima_Denunciado '!I19/'Relación Víctima_Denunciado '!$L19)</f>
        <v>-</v>
      </c>
      <c r="I19" s="77" t="str">
        <f>IF('Relación Víctima_Denunciado '!J19=0,"-",'Relación Víctima_Denunciado '!J19/'Relación Víctima_Denunciado '!$L19)</f>
        <v>-</v>
      </c>
      <c r="J19" s="77" t="str">
        <f>IF('Relación Víctima_Denunciado '!K19=0,"-",'Relación Víctima_Denunciado '!K19/'Relación Víctima_Denunciado '!$L19)</f>
        <v>-</v>
      </c>
    </row>
    <row r="20" spans="2:10" ht="20.100000000000001" customHeight="1" thickBot="1" x14ac:dyDescent="0.25">
      <c r="B20" s="4" t="s">
        <v>207</v>
      </c>
      <c r="C20" s="77">
        <f>'Relación Víctima_Denunciado '!C20/'Relación Víctima_Denunciado '!$L20</f>
        <v>0.16981132075471697</v>
      </c>
      <c r="D20" s="77">
        <f>'Relación Víctima_Denunciado '!D20/'Relación Víctima_Denunciado '!$L20</f>
        <v>1.8867924528301886E-2</v>
      </c>
      <c r="E20" s="77">
        <f>'Relación Víctima_Denunciado '!E20/'Relación Víctima_Denunciado '!$L20</f>
        <v>0.26415094339622641</v>
      </c>
      <c r="F20" s="77">
        <f>'Relación Víctima_Denunciado '!F20/'Relación Víctima_Denunciado '!$L20</f>
        <v>0.52830188679245282</v>
      </c>
      <c r="G20" s="77" t="str">
        <f>IF('Relación Víctima_Denunciado '!H20=0,"-",'Relación Víctima_Denunciado '!H20/'Relación Víctima_Denunciado '!$L20)</f>
        <v>-</v>
      </c>
      <c r="H20" s="77" t="str">
        <f>IF('Relación Víctima_Denunciado '!I20=0,"-",'Relación Víctima_Denunciado '!I20/'Relación Víctima_Denunciado '!$L20)</f>
        <v>-</v>
      </c>
      <c r="I20" s="77" t="str">
        <f>IF('Relación Víctima_Denunciado '!J20=0,"-",'Relación Víctima_Denunciado '!J20/'Relación Víctima_Denunciado '!$L20)</f>
        <v>-</v>
      </c>
      <c r="J20" s="77">
        <f>IF('Relación Víctima_Denunciado '!K20=0,"-",'Relación Víctima_Denunciado '!K20/'Relación Víctima_Denunciado '!$L20)</f>
        <v>1.8867924528301886E-2</v>
      </c>
    </row>
    <row r="21" spans="2:10" ht="20.100000000000001" customHeight="1" thickBot="1" x14ac:dyDescent="0.25">
      <c r="B21" s="4" t="s">
        <v>208</v>
      </c>
      <c r="C21" s="77">
        <f>'Relación Víctima_Denunciado '!C21/'Relación Víctima_Denunciado '!$L21</f>
        <v>0.11591962905718702</v>
      </c>
      <c r="D21" s="77">
        <f>'Relación Víctima_Denunciado '!D21/'Relación Víctima_Denunciado '!$L21</f>
        <v>0.10510046367851623</v>
      </c>
      <c r="E21" s="77">
        <f>'Relación Víctima_Denunciado '!E21/'Relación Víctima_Denunciado '!$L21</f>
        <v>0.33693972179289028</v>
      </c>
      <c r="F21" s="77">
        <f>'Relación Víctima_Denunciado '!F21/'Relación Víctima_Denunciado '!$L21</f>
        <v>0.4420401854714065</v>
      </c>
      <c r="G21" s="77" t="str">
        <f>IF('Relación Víctima_Denunciado '!H21=0,"-",'Relación Víctima_Denunciado '!H21/'Relación Víctima_Denunciado '!$L21)</f>
        <v>-</v>
      </c>
      <c r="H21" s="77" t="str">
        <f>IF('Relación Víctima_Denunciado '!I21=0,"-",'Relación Víctima_Denunciado '!I21/'Relación Víctima_Denunciado '!$L21)</f>
        <v>-</v>
      </c>
      <c r="I21" s="77" t="str">
        <f>IF('Relación Víctima_Denunciado '!J21=0,"-",'Relación Víctima_Denunciado '!J21/'Relación Víctima_Denunciado '!$L21)</f>
        <v>-</v>
      </c>
      <c r="J21" s="77" t="str">
        <f>IF('Relación Víctima_Denunciado '!K21=0,"-",'Relación Víctima_Denunciado '!K21/'Relación Víctima_Denunciado '!$L21)</f>
        <v>-</v>
      </c>
    </row>
    <row r="22" spans="2:10" ht="20.100000000000001" customHeight="1" thickBot="1" x14ac:dyDescent="0.25">
      <c r="B22" s="4" t="s">
        <v>209</v>
      </c>
      <c r="C22" s="77">
        <f>'Relación Víctima_Denunciado '!C22/'Relación Víctima_Denunciado '!$L22</f>
        <v>0.18674698795180722</v>
      </c>
      <c r="D22" s="77">
        <f>'Relación Víctima_Denunciado '!D22/'Relación Víctima_Denunciado '!$L22</f>
        <v>0.10993975903614457</v>
      </c>
      <c r="E22" s="77">
        <f>'Relación Víctima_Denunciado '!E22/'Relación Víctima_Denunciado '!$L22</f>
        <v>0.30421686746987953</v>
      </c>
      <c r="F22" s="77">
        <f>'Relación Víctima_Denunciado '!F22/'Relación Víctima_Denunciado '!$L22</f>
        <v>0.36445783132530118</v>
      </c>
      <c r="G22" s="77">
        <f>IF('Relación Víctima_Denunciado '!H22=0,"-",'Relación Víctima_Denunciado '!H22/'Relación Víctima_Denunciado '!$L22)</f>
        <v>1.355421686746988E-2</v>
      </c>
      <c r="H22" s="77">
        <f>IF('Relación Víctima_Denunciado '!I22=0,"-",'Relación Víctima_Denunciado '!I22/'Relación Víctima_Denunciado '!$L22)</f>
        <v>7.5301204819277108E-3</v>
      </c>
      <c r="I22" s="77">
        <f>IF('Relación Víctima_Denunciado '!J22=0,"-",'Relación Víctima_Denunciado '!J22/'Relación Víctima_Denunciado '!$L22)</f>
        <v>4.5180722891566263E-3</v>
      </c>
      <c r="J22" s="77">
        <f>IF('Relación Víctima_Denunciado '!K22=0,"-",'Relación Víctima_Denunciado '!K22/'Relación Víctima_Denunciado '!$L22)</f>
        <v>9.0361445783132526E-3</v>
      </c>
    </row>
    <row r="23" spans="2:10" ht="20.100000000000001" customHeight="1" thickBot="1" x14ac:dyDescent="0.25">
      <c r="B23" s="4" t="s">
        <v>210</v>
      </c>
      <c r="C23" s="77">
        <f>'Relación Víctima_Denunciado '!C23/'Relación Víctima_Denunciado '!$L23</f>
        <v>0.17672886937431395</v>
      </c>
      <c r="D23" s="77">
        <f>'Relación Víctima_Denunciado '!D23/'Relación Víctima_Denunciado '!$L23</f>
        <v>0.12074643249176729</v>
      </c>
      <c r="E23" s="77">
        <f>'Relación Víctima_Denunciado '!E23/'Relación Víctima_Denunciado '!$L23</f>
        <v>0.27003293084522501</v>
      </c>
      <c r="F23" s="77">
        <f>'Relación Víctima_Denunciado '!F23/'Relación Víctima_Denunciado '!$L23</f>
        <v>0.41712403951701427</v>
      </c>
      <c r="G23" s="77">
        <f>IF('Relación Víctima_Denunciado '!H23=0,"-",'Relación Víctima_Denunciado '!H23/'Relación Víctima_Denunciado '!$L23)</f>
        <v>5.4884742041712408E-3</v>
      </c>
      <c r="H23" s="77">
        <f>IF('Relación Víctima_Denunciado '!I23=0,"-",'Relación Víctima_Denunciado '!I23/'Relación Víctima_Denunciado '!$L23)</f>
        <v>4.3907793633369925E-3</v>
      </c>
      <c r="I23" s="77" t="str">
        <f>IF('Relación Víctima_Denunciado '!J23=0,"-",'Relación Víctima_Denunciado '!J23/'Relación Víctima_Denunciado '!$L23)</f>
        <v>-</v>
      </c>
      <c r="J23" s="77">
        <f>IF('Relación Víctima_Denunciado '!K23=0,"-",'Relación Víctima_Denunciado '!K23/'Relación Víctima_Denunciado '!$L23)</f>
        <v>5.4884742041712408E-3</v>
      </c>
    </row>
    <row r="24" spans="2:10" ht="20.100000000000001" customHeight="1" thickBot="1" x14ac:dyDescent="0.25">
      <c r="B24" s="4" t="s">
        <v>211</v>
      </c>
      <c r="C24" s="77">
        <f>'Relación Víctima_Denunciado '!C24/'Relación Víctima_Denunciado '!$L24</f>
        <v>0.1245136186770428</v>
      </c>
      <c r="D24" s="77">
        <f>'Relación Víctima_Denunciado '!D24/'Relación Víctima_Denunciado '!$L24</f>
        <v>4.085603112840467E-2</v>
      </c>
      <c r="E24" s="77">
        <f>'Relación Víctima_Denunciado '!E24/'Relación Víctima_Denunciado '!$L24</f>
        <v>0.32392996108949418</v>
      </c>
      <c r="F24" s="77">
        <f>'Relación Víctima_Denunciado '!F24/'Relación Víctima_Denunciado '!$L24</f>
        <v>0.50291828793774318</v>
      </c>
      <c r="G24" s="77">
        <f>IF('Relación Víctima_Denunciado '!H24=0,"-",'Relación Víctima_Denunciado '!H24/'Relación Víctima_Denunciado '!$L24)</f>
        <v>1.9455252918287938E-3</v>
      </c>
      <c r="H24" s="77">
        <f>IF('Relación Víctima_Denunciado '!I24=0,"-",'Relación Víctima_Denunciado '!I24/'Relación Víctima_Denunciado '!$L24)</f>
        <v>2.9182879377431907E-3</v>
      </c>
      <c r="I24" s="77">
        <f>IF('Relación Víctima_Denunciado '!J24=0,"-",'Relación Víctima_Denunciado '!J24/'Relación Víctima_Denunciado '!$L24)</f>
        <v>2.9182879377431907E-3</v>
      </c>
      <c r="J24" s="77" t="str">
        <f>IF('Relación Víctima_Denunciado '!K24=0,"-",'Relación Víctima_Denunciado '!K24/'Relación Víctima_Denunciado '!$L24)</f>
        <v>-</v>
      </c>
    </row>
    <row r="25" spans="2:10" ht="20.100000000000001" customHeight="1" thickBot="1" x14ac:dyDescent="0.25">
      <c r="B25" s="4" t="s">
        <v>212</v>
      </c>
      <c r="C25" s="77">
        <f>'Relación Víctima_Denunciado '!C25/'Relación Víctima_Denunciado '!$L25</f>
        <v>9.3457943925233641E-2</v>
      </c>
      <c r="D25" s="77">
        <f>'Relación Víctima_Denunciado '!D25/'Relación Víctima_Denunciado '!$L25</f>
        <v>0.10397196261682243</v>
      </c>
      <c r="E25" s="77">
        <f>'Relación Víctima_Denunciado '!E25/'Relación Víctima_Denunciado '!$L25</f>
        <v>0.30724299065420563</v>
      </c>
      <c r="F25" s="77">
        <f>'Relación Víctima_Denunciado '!F25/'Relación Víctima_Denunciado '!$L25</f>
        <v>0.49532710280373832</v>
      </c>
      <c r="G25" s="77" t="str">
        <f>IF('Relación Víctima_Denunciado '!H25=0,"-",'Relación Víctima_Denunciado '!H25/'Relación Víctima_Denunciado '!$L25)</f>
        <v>-</v>
      </c>
      <c r="H25" s="77" t="str">
        <f>IF('Relación Víctima_Denunciado '!I25=0,"-",'Relación Víctima_Denunciado '!I25/'Relación Víctima_Denunciado '!$L25)</f>
        <v>-</v>
      </c>
      <c r="I25" s="77" t="str">
        <f>IF('Relación Víctima_Denunciado '!J25=0,"-",'Relación Víctima_Denunciado '!J25/'Relación Víctima_Denunciado '!$L25)</f>
        <v>-</v>
      </c>
      <c r="J25" s="77" t="str">
        <f>IF('Relación Víctima_Denunciado '!K25=0,"-",'Relación Víctima_Denunciado '!K25/'Relación Víctima_Denunciado '!$L25)</f>
        <v>-</v>
      </c>
    </row>
    <row r="26" spans="2:10" ht="20.100000000000001" customHeight="1" thickBot="1" x14ac:dyDescent="0.25">
      <c r="B26" s="5" t="s">
        <v>213</v>
      </c>
      <c r="C26" s="77">
        <f>'Relación Víctima_Denunciado '!C26/'Relación Víctima_Denunciado '!$L26</f>
        <v>0.17438692098092642</v>
      </c>
      <c r="D26" s="77">
        <f>'Relación Víctima_Denunciado '!D26/'Relación Víctima_Denunciado '!$L26</f>
        <v>8.9918256130790186E-2</v>
      </c>
      <c r="E26" s="77">
        <f>'Relación Víctima_Denunciado '!E26/'Relación Víctima_Denunciado '!$L26</f>
        <v>0.3024523160762943</v>
      </c>
      <c r="F26" s="77">
        <f>'Relación Víctima_Denunciado '!F26/'Relación Víctima_Denunciado '!$L26</f>
        <v>0.42506811989100818</v>
      </c>
      <c r="G26" s="77">
        <f>IF('Relación Víctima_Denunciado '!H26=0,"-",'Relación Víctima_Denunciado '!H26/'Relación Víctima_Denunciado '!$L26)</f>
        <v>8.1743869209809257E-3</v>
      </c>
      <c r="H26" s="77" t="str">
        <f>IF('Relación Víctima_Denunciado '!I26=0,"-",'Relación Víctima_Denunciado '!I26/'Relación Víctima_Denunciado '!$L26)</f>
        <v>-</v>
      </c>
      <c r="I26" s="77" t="str">
        <f>IF('Relación Víctima_Denunciado '!J26=0,"-",'Relación Víctima_Denunciado '!J26/'Relación Víctima_Denunciado '!$L26)</f>
        <v>-</v>
      </c>
      <c r="J26" s="77" t="str">
        <f>IF('Relación Víctima_Denunciado '!K26=0,"-",'Relación Víctima_Denunciado '!K26/'Relación Víctima_Denunciado '!$L26)</f>
        <v>-</v>
      </c>
    </row>
    <row r="27" spans="2:10" ht="20.100000000000001" customHeight="1" thickBot="1" x14ac:dyDescent="0.25">
      <c r="B27" s="6" t="s">
        <v>214</v>
      </c>
      <c r="C27" s="77">
        <f>'Relación Víctima_Denunciado '!C27/'Relación Víctima_Denunciado '!$L27</f>
        <v>0.16774193548387098</v>
      </c>
      <c r="D27" s="77">
        <f>'Relación Víctima_Denunciado '!D27/'Relación Víctima_Denunciado '!$L27</f>
        <v>8.387096774193549E-2</v>
      </c>
      <c r="E27" s="77">
        <f>'Relación Víctima_Denunciado '!E27/'Relación Víctima_Denunciado '!$L27</f>
        <v>0.35483870967741937</v>
      </c>
      <c r="F27" s="77">
        <f>'Relación Víctima_Denunciado '!F27/'Relación Víctima_Denunciado '!$L27</f>
        <v>0.3935483870967742</v>
      </c>
      <c r="G27" s="77" t="str">
        <f>IF('Relación Víctima_Denunciado '!H27=0,"-",'Relación Víctima_Denunciado '!H27/'Relación Víctima_Denunciado '!$L27)</f>
        <v>-</v>
      </c>
      <c r="H27" s="77" t="str">
        <f>IF('Relación Víctima_Denunciado '!I27=0,"-",'Relación Víctima_Denunciado '!I27/'Relación Víctima_Denunciado '!$L27)</f>
        <v>-</v>
      </c>
      <c r="I27" s="77" t="str">
        <f>IF('Relación Víctima_Denunciado '!J27=0,"-",'Relación Víctima_Denunciado '!J27/'Relación Víctima_Denunciado '!$L27)</f>
        <v>-</v>
      </c>
      <c r="J27" s="77" t="str">
        <f>IF('Relación Víctima_Denunciado '!K27=0,"-",'Relación Víctima_Denunciado '!K27/'Relación Víctima_Denunciado '!$L27)</f>
        <v>-</v>
      </c>
    </row>
    <row r="28" spans="2:10" ht="20.100000000000001" customHeight="1" thickBot="1" x14ac:dyDescent="0.25">
      <c r="B28" s="4" t="s">
        <v>215</v>
      </c>
      <c r="C28" s="77">
        <f>'Relación Víctima_Denunciado '!C28/'Relación Víctima_Denunciado '!$L28</f>
        <v>0.14814814814814814</v>
      </c>
      <c r="D28" s="77">
        <f>'Relación Víctima_Denunciado '!D28/'Relación Víctima_Denunciado '!$L28</f>
        <v>0.15488215488215487</v>
      </c>
      <c r="E28" s="77">
        <f>'Relación Víctima_Denunciado '!E28/'Relación Víctima_Denunciado '!$L28</f>
        <v>0.29966329966329969</v>
      </c>
      <c r="F28" s="77">
        <f>'Relación Víctima_Denunciado '!F28/'Relación Víctima_Denunciado '!$L28</f>
        <v>0.39393939393939392</v>
      </c>
      <c r="G28" s="77" t="str">
        <f>IF('Relación Víctima_Denunciado '!H28=0,"-",'Relación Víctima_Denunciado '!H28/'Relación Víctima_Denunciado '!$L28)</f>
        <v>-</v>
      </c>
      <c r="H28" s="77">
        <f>IF('Relación Víctima_Denunciado '!I28=0,"-",'Relación Víctima_Denunciado '!I28/'Relación Víctima_Denunciado '!$L28)</f>
        <v>3.3670033670033669E-3</v>
      </c>
      <c r="I28" s="77" t="str">
        <f>IF('Relación Víctima_Denunciado '!J28=0,"-",'Relación Víctima_Denunciado '!J28/'Relación Víctima_Denunciado '!$L28)</f>
        <v>-</v>
      </c>
      <c r="J28" s="77" t="str">
        <f>IF('Relación Víctima_Denunciado '!K28=0,"-",'Relación Víctima_Denunciado '!K28/'Relación Víctima_Denunciado '!$L28)</f>
        <v>-</v>
      </c>
    </row>
    <row r="29" spans="2:10" ht="20.100000000000001" customHeight="1" thickBot="1" x14ac:dyDescent="0.25">
      <c r="B29" s="4" t="s">
        <v>216</v>
      </c>
      <c r="C29" s="77">
        <f>'Relación Víctima_Denunciado '!C29/'Relación Víctima_Denunciado '!$L29</f>
        <v>0.14553990610328638</v>
      </c>
      <c r="D29" s="77">
        <f>'Relación Víctima_Denunciado '!D29/'Relación Víctima_Denunciado '!$L29</f>
        <v>9.8591549295774641E-2</v>
      </c>
      <c r="E29" s="77">
        <f>'Relación Víctima_Denunciado '!E29/'Relación Víctima_Denunciado '!$L29</f>
        <v>0.41314553990610331</v>
      </c>
      <c r="F29" s="77">
        <f>'Relación Víctima_Denunciado '!F29/'Relación Víctima_Denunciado '!$L29</f>
        <v>0.33333333333333331</v>
      </c>
      <c r="G29" s="77" t="str">
        <f>IF('Relación Víctima_Denunciado '!H29=0,"-",'Relación Víctima_Denunciado '!H29/'Relación Víctima_Denunciado '!$L29)</f>
        <v>-</v>
      </c>
      <c r="H29" s="77" t="str">
        <f>IF('Relación Víctima_Denunciado '!I29=0,"-",'Relación Víctima_Denunciado '!I29/'Relación Víctima_Denunciado '!$L29)</f>
        <v>-</v>
      </c>
      <c r="I29" s="77">
        <f>IF('Relación Víctima_Denunciado '!J29=0,"-",'Relación Víctima_Denunciado '!J29/'Relación Víctima_Denunciado '!$L29)</f>
        <v>9.3896713615023476E-3</v>
      </c>
      <c r="J29" s="77" t="str">
        <f>IF('Relación Víctima_Denunciado '!K29=0,"-",'Relación Víctima_Denunciado '!K29/'Relación Víctima_Denunciado '!$L29)</f>
        <v>-</v>
      </c>
    </row>
    <row r="30" spans="2:10" ht="20.100000000000001" customHeight="1" thickBot="1" x14ac:dyDescent="0.25">
      <c r="B30" s="4" t="s">
        <v>217</v>
      </c>
      <c r="C30" s="77">
        <f>'Relación Víctima_Denunciado '!C30/'Relación Víctima_Denunciado '!$L30</f>
        <v>0.1487603305785124</v>
      </c>
      <c r="D30" s="77">
        <f>'Relación Víctima_Denunciado '!D30/'Relación Víctima_Denunciado '!$L30</f>
        <v>0.14049586776859505</v>
      </c>
      <c r="E30" s="77">
        <f>'Relación Víctima_Denunciado '!E30/'Relación Víctima_Denunciado '!$L30</f>
        <v>0.30578512396694213</v>
      </c>
      <c r="F30" s="77">
        <f>'Relación Víctima_Denunciado '!F30/'Relación Víctima_Denunciado '!$L30</f>
        <v>0.4049586776859504</v>
      </c>
      <c r="G30" s="77" t="str">
        <f>IF('Relación Víctima_Denunciado '!H30=0,"-",'Relación Víctima_Denunciado '!H30/'Relación Víctima_Denunciado '!$L30)</f>
        <v>-</v>
      </c>
      <c r="H30" s="77" t="str">
        <f>IF('Relación Víctima_Denunciado '!I30=0,"-",'Relación Víctima_Denunciado '!I30/'Relación Víctima_Denunciado '!$L30)</f>
        <v>-</v>
      </c>
      <c r="I30" s="77" t="str">
        <f>IF('Relación Víctima_Denunciado '!J30=0,"-",'Relación Víctima_Denunciado '!J30/'Relación Víctima_Denunciado '!$L30)</f>
        <v>-</v>
      </c>
      <c r="J30" s="77" t="str">
        <f>IF('Relación Víctima_Denunciado '!K30=0,"-",'Relación Víctima_Denunciado '!K30/'Relación Víctima_Denunciado '!$L30)</f>
        <v>-</v>
      </c>
    </row>
    <row r="31" spans="2:10" ht="20.100000000000001" customHeight="1" thickBot="1" x14ac:dyDescent="0.25">
      <c r="B31" s="4" t="s">
        <v>218</v>
      </c>
      <c r="C31" s="77">
        <f>'Relación Víctima_Denunciado '!C31/'Relación Víctima_Denunciado '!$L31</f>
        <v>0.15384615384615385</v>
      </c>
      <c r="D31" s="77">
        <f>'Relación Víctima_Denunciado '!D31/'Relación Víctima_Denunciado '!$L31</f>
        <v>2.197802197802198E-2</v>
      </c>
      <c r="E31" s="77">
        <f>'Relación Víctima_Denunciado '!E31/'Relación Víctima_Denunciado '!$L31</f>
        <v>0.2857142857142857</v>
      </c>
      <c r="F31" s="77">
        <f>'Relación Víctima_Denunciado '!F31/'Relación Víctima_Denunciado '!$L31</f>
        <v>0.53846153846153844</v>
      </c>
      <c r="G31" s="77" t="str">
        <f>IF('Relación Víctima_Denunciado '!H31=0,"-",'Relación Víctima_Denunciado '!H31/'Relación Víctima_Denunciado '!$L31)</f>
        <v>-</v>
      </c>
      <c r="H31" s="77" t="str">
        <f>IF('Relación Víctima_Denunciado '!I31=0,"-",'Relación Víctima_Denunciado '!I31/'Relación Víctima_Denunciado '!$L31)</f>
        <v>-</v>
      </c>
      <c r="I31" s="77" t="str">
        <f>IF('Relación Víctima_Denunciado '!J31=0,"-",'Relación Víctima_Denunciado '!J31/'Relación Víctima_Denunciado '!$L31)</f>
        <v>-</v>
      </c>
      <c r="J31" s="77" t="str">
        <f>IF('Relación Víctima_Denunciado '!K31=0,"-",'Relación Víctima_Denunciado '!K31/'Relación Víctima_Denunciado '!$L31)</f>
        <v>-</v>
      </c>
    </row>
    <row r="32" spans="2:10" ht="20.100000000000001" customHeight="1" thickBot="1" x14ac:dyDescent="0.25">
      <c r="B32" s="4" t="s">
        <v>219</v>
      </c>
      <c r="C32" s="77">
        <f>'Relación Víctima_Denunciado '!C32/'Relación Víctima_Denunciado '!$L32</f>
        <v>0.17460317460317459</v>
      </c>
      <c r="D32" s="77">
        <f>'Relación Víctima_Denunciado '!D32/'Relación Víctima_Denunciado '!$L32</f>
        <v>4.7619047619047616E-2</v>
      </c>
      <c r="E32" s="77">
        <f>'Relación Víctima_Denunciado '!E32/'Relación Víctima_Denunciado '!$L32</f>
        <v>0.23809523809523808</v>
      </c>
      <c r="F32" s="77">
        <f>'Relación Víctima_Denunciado '!F32/'Relación Víctima_Denunciado '!$L32</f>
        <v>0.53968253968253965</v>
      </c>
      <c r="G32" s="77" t="str">
        <f>IF('Relación Víctima_Denunciado '!H32=0,"-",'Relación Víctima_Denunciado '!H32/'Relación Víctima_Denunciado '!$L32)</f>
        <v>-</v>
      </c>
      <c r="H32" s="77" t="str">
        <f>IF('Relación Víctima_Denunciado '!I32=0,"-",'Relación Víctima_Denunciado '!I32/'Relación Víctima_Denunciado '!$L32)</f>
        <v>-</v>
      </c>
      <c r="I32" s="77" t="str">
        <f>IF('Relación Víctima_Denunciado '!J32=0,"-",'Relación Víctima_Denunciado '!J32/'Relación Víctima_Denunciado '!$L32)</f>
        <v>-</v>
      </c>
      <c r="J32" s="77" t="str">
        <f>IF('Relación Víctima_Denunciado '!K32=0,"-",'Relación Víctima_Denunciado '!K32/'Relación Víctima_Denunciado '!$L32)</f>
        <v>-</v>
      </c>
    </row>
    <row r="33" spans="2:10" ht="20.100000000000001" customHeight="1" thickBot="1" x14ac:dyDescent="0.25">
      <c r="B33" s="4" t="s">
        <v>220</v>
      </c>
      <c r="C33" s="77">
        <f>'Relación Víctima_Denunciado '!C33/'Relación Víctima_Denunciado '!$L33</f>
        <v>0.2978723404255319</v>
      </c>
      <c r="D33" s="77">
        <f>'Relación Víctima_Denunciado '!D33/'Relación Víctima_Denunciado '!$L33</f>
        <v>5.3191489361702128E-2</v>
      </c>
      <c r="E33" s="77">
        <f>'Relación Víctima_Denunciado '!E33/'Relación Víctima_Denunciado '!$L33</f>
        <v>0.26595744680851063</v>
      </c>
      <c r="F33" s="77">
        <f>'Relación Víctima_Denunciado '!F33/'Relación Víctima_Denunciado '!$L33</f>
        <v>0.38297872340425532</v>
      </c>
      <c r="G33" s="77" t="str">
        <f>IF('Relación Víctima_Denunciado '!H33=0,"-",'Relación Víctima_Denunciado '!H33/'Relación Víctima_Denunciado '!$L33)</f>
        <v>-</v>
      </c>
      <c r="H33" s="77" t="str">
        <f>IF('Relación Víctima_Denunciado '!I33=0,"-",'Relación Víctima_Denunciado '!I33/'Relación Víctima_Denunciado '!$L33)</f>
        <v>-</v>
      </c>
      <c r="I33" s="77" t="str">
        <f>IF('Relación Víctima_Denunciado '!J33=0,"-",'Relación Víctima_Denunciado '!J33/'Relación Víctima_Denunciado '!$L33)</f>
        <v>-</v>
      </c>
      <c r="J33" s="77" t="str">
        <f>IF('Relación Víctima_Denunciado '!K33=0,"-",'Relación Víctima_Denunciado '!K33/'Relación Víctima_Denunciado '!$L33)</f>
        <v>-</v>
      </c>
    </row>
    <row r="34" spans="2:10" ht="20.100000000000001" customHeight="1" thickBot="1" x14ac:dyDescent="0.25">
      <c r="B34" s="4" t="s">
        <v>221</v>
      </c>
      <c r="C34" s="77">
        <f>'Relación Víctima_Denunciado '!C34/'Relación Víctima_Denunciado '!$L34</f>
        <v>0.11778290993071594</v>
      </c>
      <c r="D34" s="77">
        <f>'Relación Víctima_Denunciado '!D34/'Relación Víctima_Denunciado '!$L34</f>
        <v>0.21247113163972287</v>
      </c>
      <c r="E34" s="77">
        <f>'Relación Víctima_Denunciado '!E34/'Relación Víctima_Denunciado '!$L34</f>
        <v>0.24942263279445728</v>
      </c>
      <c r="F34" s="77">
        <f>'Relación Víctima_Denunciado '!F34/'Relación Víctima_Denunciado '!$L34</f>
        <v>0.42032332563510394</v>
      </c>
      <c r="G34" s="77" t="str">
        <f>IF('Relación Víctima_Denunciado '!H34=0,"-",'Relación Víctima_Denunciado '!H34/'Relación Víctima_Denunciado '!$L34)</f>
        <v>-</v>
      </c>
      <c r="H34" s="77" t="str">
        <f>IF('Relación Víctima_Denunciado '!I34=0,"-",'Relación Víctima_Denunciado '!I34/'Relación Víctima_Denunciado '!$L34)</f>
        <v>-</v>
      </c>
      <c r="I34" s="77" t="str">
        <f>IF('Relación Víctima_Denunciado '!J34=0,"-",'Relación Víctima_Denunciado '!J34/'Relación Víctima_Denunciado '!$L34)</f>
        <v>-</v>
      </c>
      <c r="J34" s="77" t="str">
        <f>IF('Relación Víctima_Denunciado '!K34=0,"-",'Relación Víctima_Denunciado '!K34/'Relación Víctima_Denunciado '!$L34)</f>
        <v>-</v>
      </c>
    </row>
    <row r="35" spans="2:10" ht="20.100000000000001" customHeight="1" thickBot="1" x14ac:dyDescent="0.25">
      <c r="B35" s="4" t="s">
        <v>222</v>
      </c>
      <c r="C35" s="77">
        <f>'Relación Víctima_Denunciado '!C35/'Relación Víctima_Denunciado '!$L35</f>
        <v>0.33333333333333331</v>
      </c>
      <c r="D35" s="77">
        <f>'Relación Víctima_Denunciado '!D35/'Relación Víctima_Denunciado '!$L35</f>
        <v>0.17204301075268819</v>
      </c>
      <c r="E35" s="77">
        <f>'Relación Víctima_Denunciado '!E35/'Relación Víctima_Denunciado '!$L35</f>
        <v>0.24731182795698925</v>
      </c>
      <c r="F35" s="77">
        <f>'Relación Víctima_Denunciado '!F35/'Relación Víctima_Denunciado '!$L35</f>
        <v>0.23655913978494625</v>
      </c>
      <c r="G35" s="77">
        <f>IF('Relación Víctima_Denunciado '!H35=0,"-",'Relación Víctima_Denunciado '!H35/'Relación Víctima_Denunciado '!$L35)</f>
        <v>1.0752688172043012E-2</v>
      </c>
      <c r="H35" s="77" t="str">
        <f>IF('Relación Víctima_Denunciado '!I35=0,"-",'Relación Víctima_Denunciado '!I35/'Relación Víctima_Denunciado '!$L35)</f>
        <v>-</v>
      </c>
      <c r="I35" s="77" t="str">
        <f>IF('Relación Víctima_Denunciado '!J35=0,"-",'Relación Víctima_Denunciado '!J35/'Relación Víctima_Denunciado '!$L35)</f>
        <v>-</v>
      </c>
      <c r="J35" s="77" t="str">
        <f>IF('Relación Víctima_Denunciado '!K35=0,"-",'Relación Víctima_Denunciado '!K35/'Relación Víctima_Denunciado '!$L35)</f>
        <v>-</v>
      </c>
    </row>
    <row r="36" spans="2:10" ht="20.100000000000001" customHeight="1" thickBot="1" x14ac:dyDescent="0.25">
      <c r="B36" s="4" t="s">
        <v>223</v>
      </c>
      <c r="C36" s="77">
        <f>'Relación Víctima_Denunciado '!C36/'Relación Víctima_Denunciado '!$L36</f>
        <v>0.16</v>
      </c>
      <c r="D36" s="77">
        <f>'Relación Víctima_Denunciado '!D36/'Relación Víctima_Denunciado '!$L36</f>
        <v>0.1657142857142857</v>
      </c>
      <c r="E36" s="77">
        <f>'Relación Víctima_Denunciado '!E36/'Relación Víctima_Denunciado '!$L36</f>
        <v>0.30857142857142855</v>
      </c>
      <c r="F36" s="77">
        <f>'Relación Víctima_Denunciado '!F36/'Relación Víctima_Denunciado '!$L36</f>
        <v>0.36571428571428571</v>
      </c>
      <c r="G36" s="77" t="str">
        <f>IF('Relación Víctima_Denunciado '!H36=0,"-",'Relación Víctima_Denunciado '!H36/'Relación Víctima_Denunciado '!$L36)</f>
        <v>-</v>
      </c>
      <c r="H36" s="77" t="str">
        <f>IF('Relación Víctima_Denunciado '!I36=0,"-",'Relación Víctima_Denunciado '!I36/'Relación Víctima_Denunciado '!$L36)</f>
        <v>-</v>
      </c>
      <c r="I36" s="77" t="str">
        <f>IF('Relación Víctima_Denunciado '!J36=0,"-",'Relación Víctima_Denunciado '!J36/'Relación Víctima_Denunciado '!$L36)</f>
        <v>-</v>
      </c>
      <c r="J36" s="77" t="str">
        <f>IF('Relación Víctima_Denunciado '!K36=0,"-",'Relación Víctima_Denunciado '!K36/'Relación Víctima_Denunciado '!$L36)</f>
        <v>-</v>
      </c>
    </row>
    <row r="37" spans="2:10" ht="20.100000000000001" customHeight="1" thickBot="1" x14ac:dyDescent="0.25">
      <c r="B37" s="4" t="s">
        <v>224</v>
      </c>
      <c r="C37" s="77">
        <f>'Relación Víctima_Denunciado '!C37/'Relación Víctima_Denunciado '!$L37</f>
        <v>0.22486772486772486</v>
      </c>
      <c r="D37" s="77">
        <f>'Relación Víctima_Denunciado '!D37/'Relación Víctima_Denunciado '!$L37</f>
        <v>6.8783068783068779E-2</v>
      </c>
      <c r="E37" s="77">
        <f>'Relación Víctima_Denunciado '!E37/'Relación Víctima_Denunciado '!$L37</f>
        <v>0.35185185185185186</v>
      </c>
      <c r="F37" s="77">
        <f>'Relación Víctima_Denunciado '!F37/'Relación Víctima_Denunciado '!$L37</f>
        <v>0.35449735449735448</v>
      </c>
      <c r="G37" s="77" t="str">
        <f>IF('Relación Víctima_Denunciado '!H37=0,"-",'Relación Víctima_Denunciado '!H37/'Relación Víctima_Denunciado '!$L37)</f>
        <v>-</v>
      </c>
      <c r="H37" s="77" t="str">
        <f>IF('Relación Víctima_Denunciado '!I37=0,"-",'Relación Víctima_Denunciado '!I37/'Relación Víctima_Denunciado '!$L37)</f>
        <v>-</v>
      </c>
      <c r="I37" s="77" t="str">
        <f>IF('Relación Víctima_Denunciado '!J37=0,"-",'Relación Víctima_Denunciado '!J37/'Relación Víctima_Denunciado '!$L37)</f>
        <v>-</v>
      </c>
      <c r="J37" s="77" t="str">
        <f>IF('Relación Víctima_Denunciado '!K37=0,"-",'Relación Víctima_Denunciado '!K37/'Relación Víctima_Denunciado '!$L37)</f>
        <v>-</v>
      </c>
    </row>
    <row r="38" spans="2:10" ht="20.100000000000001" customHeight="1" thickBot="1" x14ac:dyDescent="0.25">
      <c r="B38" s="4" t="s">
        <v>225</v>
      </c>
      <c r="C38" s="77">
        <f>'Relación Víctima_Denunciado '!C38/'Relación Víctima_Denunciado '!$L38</f>
        <v>0.28205128205128205</v>
      </c>
      <c r="D38" s="77">
        <f>'Relación Víctima_Denunciado '!D38/'Relación Víctima_Denunciado '!$L38</f>
        <v>0.21794871794871795</v>
      </c>
      <c r="E38" s="77">
        <f>'Relación Víctima_Denunciado '!E38/'Relación Víctima_Denunciado '!$L38</f>
        <v>0.22435897435897437</v>
      </c>
      <c r="F38" s="77">
        <f>'Relación Víctima_Denunciado '!F38/'Relación Víctima_Denunciado '!$L38</f>
        <v>0.27564102564102566</v>
      </c>
      <c r="G38" s="77" t="str">
        <f>IF('Relación Víctima_Denunciado '!H38=0,"-",'Relación Víctima_Denunciado '!H38/'Relación Víctima_Denunciado '!$L38)</f>
        <v>-</v>
      </c>
      <c r="H38" s="77" t="str">
        <f>IF('Relación Víctima_Denunciado '!I38=0,"-",'Relación Víctima_Denunciado '!I38/'Relación Víctima_Denunciado '!$L38)</f>
        <v>-</v>
      </c>
      <c r="I38" s="77" t="str">
        <f>IF('Relación Víctima_Denunciado '!J38=0,"-",'Relación Víctima_Denunciado '!J38/'Relación Víctima_Denunciado '!$L38)</f>
        <v>-</v>
      </c>
      <c r="J38" s="77" t="str">
        <f>IF('Relación Víctima_Denunciado '!K38=0,"-",'Relación Víctima_Denunciado '!K38/'Relación Víctima_Denunciado '!$L38)</f>
        <v>-</v>
      </c>
    </row>
    <row r="39" spans="2:10" ht="20.100000000000001" customHeight="1" thickBot="1" x14ac:dyDescent="0.25">
      <c r="B39" s="4" t="s">
        <v>226</v>
      </c>
      <c r="C39" s="77">
        <f>'Relación Víctima_Denunciado '!C39/'Relación Víctima_Denunciado '!$L39</f>
        <v>0.20873786407766989</v>
      </c>
      <c r="D39" s="77">
        <f>'Relación Víctima_Denunciado '!D39/'Relación Víctima_Denunciado '!$L39</f>
        <v>6.3106796116504854E-2</v>
      </c>
      <c r="E39" s="77">
        <f>'Relación Víctima_Denunciado '!E39/'Relación Víctima_Denunciado '!$L39</f>
        <v>0.35436893203883496</v>
      </c>
      <c r="F39" s="77">
        <f>'Relación Víctima_Denunciado '!F39/'Relación Víctima_Denunciado '!$L39</f>
        <v>0.37378640776699029</v>
      </c>
      <c r="G39" s="77" t="str">
        <f>IF('Relación Víctima_Denunciado '!H39=0,"-",'Relación Víctima_Denunciado '!H39/'Relación Víctima_Denunciado '!$L39)</f>
        <v>-</v>
      </c>
      <c r="H39" s="77" t="str">
        <f>IF('Relación Víctima_Denunciado '!I39=0,"-",'Relación Víctima_Denunciado '!I39/'Relación Víctima_Denunciado '!$L39)</f>
        <v>-</v>
      </c>
      <c r="I39" s="77" t="str">
        <f>IF('Relación Víctima_Denunciado '!J39=0,"-",'Relación Víctima_Denunciado '!J39/'Relación Víctima_Denunciado '!$L39)</f>
        <v>-</v>
      </c>
      <c r="J39" s="77" t="str">
        <f>IF('Relación Víctima_Denunciado '!K39=0,"-",'Relación Víctima_Denunciado '!K39/'Relación Víctima_Denunciado '!$L39)</f>
        <v>-</v>
      </c>
    </row>
    <row r="40" spans="2:10" ht="20.100000000000001" customHeight="1" thickBot="1" x14ac:dyDescent="0.25">
      <c r="B40" s="4" t="s">
        <v>227</v>
      </c>
      <c r="C40" s="77">
        <f>'Relación Víctima_Denunciado '!C40/'Relación Víctima_Denunciado '!$L40</f>
        <v>0.24590163934426229</v>
      </c>
      <c r="D40" s="77">
        <f>'Relación Víctima_Denunciado '!D40/'Relación Víctima_Denunciado '!$L40</f>
        <v>9.0163934426229511E-2</v>
      </c>
      <c r="E40" s="77">
        <f>'Relación Víctima_Denunciado '!E40/'Relación Víctima_Denunciado '!$L40</f>
        <v>0.29303278688524592</v>
      </c>
      <c r="F40" s="77">
        <f>'Relación Víctima_Denunciado '!F40/'Relación Víctima_Denunciado '!$L40</f>
        <v>0.36270491803278687</v>
      </c>
      <c r="G40" s="77">
        <f>IF('Relación Víctima_Denunciado '!H40=0,"-",'Relación Víctima_Denunciado '!H40/'Relación Víctima_Denunciado '!$L40)</f>
        <v>8.1967213114754103E-3</v>
      </c>
      <c r="H40" s="77" t="str">
        <f>IF('Relación Víctima_Denunciado '!I40=0,"-",'Relación Víctima_Denunciado '!I40/'Relación Víctima_Denunciado '!$L40)</f>
        <v>-</v>
      </c>
      <c r="I40" s="77" t="str">
        <f>IF('Relación Víctima_Denunciado '!J40=0,"-",'Relación Víctima_Denunciado '!J40/'Relación Víctima_Denunciado '!$L40)</f>
        <v>-</v>
      </c>
      <c r="J40" s="77" t="str">
        <f>IF('Relación Víctima_Denunciado '!K40=0,"-",'Relación Víctima_Denunciado '!K40/'Relación Víctima_Denunciado '!$L40)</f>
        <v>-</v>
      </c>
    </row>
    <row r="41" spans="2:10" ht="20.100000000000001" customHeight="1" thickBot="1" x14ac:dyDescent="0.25">
      <c r="B41" s="4" t="s">
        <v>228</v>
      </c>
      <c r="C41" s="77">
        <f>'Relación Víctima_Denunciado '!C41/'Relación Víctima_Denunciado '!$L41</f>
        <v>0.16370921579851175</v>
      </c>
      <c r="D41" s="77">
        <f>'Relación Víctima_Denunciado '!D41/'Relación Víctima_Denunciado '!$L41</f>
        <v>9.6164854035489411E-2</v>
      </c>
      <c r="E41" s="77">
        <f>'Relación Víctima_Denunciado '!E41/'Relación Víctima_Denunciado '!$L41</f>
        <v>0.31053234115626788</v>
      </c>
      <c r="F41" s="77">
        <f>'Relación Víctima_Denunciado '!F41/'Relación Víctima_Denunciado '!$L41</f>
        <v>0.42472810532341154</v>
      </c>
      <c r="G41" s="77">
        <f>IF('Relación Víctima_Denunciado '!H41=0,"-",'Relación Víctima_Denunciado '!H41/'Relación Víctima_Denunciado '!$L41)</f>
        <v>2.2896393817973667E-3</v>
      </c>
      <c r="H41" s="77" t="str">
        <f>IF('Relación Víctima_Denunciado '!I41=0,"-",'Relación Víctima_Denunciado '!I41/'Relación Víctima_Denunciado '!$L41)</f>
        <v>-</v>
      </c>
      <c r="I41" s="77" t="str">
        <f>IF('Relación Víctima_Denunciado '!J41=0,"-",'Relación Víctima_Denunciado '!J41/'Relación Víctima_Denunciado '!$L41)</f>
        <v>-</v>
      </c>
      <c r="J41" s="77">
        <f>IF('Relación Víctima_Denunciado '!K41=0,"-",'Relación Víctima_Denunciado '!K41/'Relación Víctima_Denunciado '!$L41)</f>
        <v>2.5758443045220377E-3</v>
      </c>
    </row>
    <row r="42" spans="2:10" ht="20.100000000000001" customHeight="1" thickBot="1" x14ac:dyDescent="0.25">
      <c r="B42" s="4" t="s">
        <v>229</v>
      </c>
      <c r="C42" s="77">
        <f>'Relación Víctima_Denunciado '!C42/'Relación Víctima_Denunciado '!$L42</f>
        <v>0.2277432712215321</v>
      </c>
      <c r="D42" s="77">
        <f>'Relación Víctima_Denunciado '!D42/'Relación Víctima_Denunciado '!$L42</f>
        <v>8.4886128364389232E-2</v>
      </c>
      <c r="E42" s="77">
        <f>'Relación Víctima_Denunciado '!E42/'Relación Víctima_Denunciado '!$L42</f>
        <v>0.32298136645962733</v>
      </c>
      <c r="F42" s="77">
        <f>'Relación Víctima_Denunciado '!F42/'Relación Víctima_Denunciado '!$L42</f>
        <v>0.36231884057971014</v>
      </c>
      <c r="G42" s="77">
        <f>IF('Relación Víctima_Denunciado '!H42=0,"-",'Relación Víctima_Denunciado '!H42/'Relación Víctima_Denunciado '!$L42)</f>
        <v>2.070393374741201E-3</v>
      </c>
      <c r="H42" s="77" t="str">
        <f>IF('Relación Víctima_Denunciado '!I42=0,"-",'Relación Víctima_Denunciado '!I42/'Relación Víctima_Denunciado '!$L42)</f>
        <v>-</v>
      </c>
      <c r="I42" s="77" t="str">
        <f>IF('Relación Víctima_Denunciado '!J42=0,"-",'Relación Víctima_Denunciado '!J42/'Relación Víctima_Denunciado '!$L42)</f>
        <v>-</v>
      </c>
      <c r="J42" s="77" t="str">
        <f>IF('Relación Víctima_Denunciado '!K42=0,"-",'Relación Víctima_Denunciado '!K42/'Relación Víctima_Denunciado '!$L42)</f>
        <v>-</v>
      </c>
    </row>
    <row r="43" spans="2:10" ht="20.100000000000001" customHeight="1" thickBot="1" x14ac:dyDescent="0.25">
      <c r="B43" s="4" t="s">
        <v>230</v>
      </c>
      <c r="C43" s="77">
        <f>'Relación Víctima_Denunciado '!C43/'Relación Víctima_Denunciado '!$L43</f>
        <v>0.24512534818941503</v>
      </c>
      <c r="D43" s="77">
        <f>'Relación Víctima_Denunciado '!D43/'Relación Víctima_Denunciado '!$L43</f>
        <v>0.14484679665738162</v>
      </c>
      <c r="E43" s="77">
        <f>'Relación Víctima_Denunciado '!E43/'Relación Víctima_Denunciado '!$L43</f>
        <v>0.16713091922005571</v>
      </c>
      <c r="F43" s="77">
        <f>'Relación Víctima_Denunciado '!F43/'Relación Víctima_Denunciado '!$L43</f>
        <v>0.42061281337047352</v>
      </c>
      <c r="G43" s="77">
        <f>IF('Relación Víctima_Denunciado '!H43=0,"-",'Relación Víctima_Denunciado '!H43/'Relación Víctima_Denunciado '!$L43)</f>
        <v>2.7855153203342618E-3</v>
      </c>
      <c r="H43" s="77">
        <f>IF('Relación Víctima_Denunciado '!I43=0,"-",'Relación Víctima_Denunciado '!I43/'Relación Víctima_Denunciado '!$L43)</f>
        <v>5.5710306406685237E-3</v>
      </c>
      <c r="I43" s="77">
        <f>IF('Relación Víctima_Denunciado '!J43=0,"-",'Relación Víctima_Denunciado '!J43/'Relación Víctima_Denunciado '!$L43)</f>
        <v>1.3927576601671309E-2</v>
      </c>
      <c r="J43" s="77" t="str">
        <f>IF('Relación Víctima_Denunciado '!K43=0,"-",'Relación Víctima_Denunciado '!K43/'Relación Víctima_Denunciado '!$L43)</f>
        <v>-</v>
      </c>
    </row>
    <row r="44" spans="2:10" ht="20.100000000000001" customHeight="1" thickBot="1" x14ac:dyDescent="0.25">
      <c r="B44" s="4" t="s">
        <v>231</v>
      </c>
      <c r="C44" s="77">
        <f>'Relación Víctima_Denunciado '!C44/'Relación Víctima_Denunciado '!$L44</f>
        <v>0.14089775561097256</v>
      </c>
      <c r="D44" s="77">
        <f>'Relación Víctima_Denunciado '!D44/'Relación Víctima_Denunciado '!$L44</f>
        <v>8.1047381546134667E-2</v>
      </c>
      <c r="E44" s="77">
        <f>'Relación Víctima_Denunciado '!E44/'Relación Víctima_Denunciado '!$L44</f>
        <v>0.385286783042394</v>
      </c>
      <c r="F44" s="77">
        <f>'Relación Víctima_Denunciado '!F44/'Relación Víctima_Denunciado '!$L44</f>
        <v>0.39276807980049877</v>
      </c>
      <c r="G44" s="77" t="str">
        <f>IF('Relación Víctima_Denunciado '!H44=0,"-",'Relación Víctima_Denunciado '!H44/'Relación Víctima_Denunciado '!$L44)</f>
        <v>-</v>
      </c>
      <c r="H44" s="77" t="str">
        <f>IF('Relación Víctima_Denunciado '!I44=0,"-",'Relación Víctima_Denunciado '!I44/'Relación Víctima_Denunciado '!$L44)</f>
        <v>-</v>
      </c>
      <c r="I44" s="77" t="str">
        <f>IF('Relación Víctima_Denunciado '!J44=0,"-",'Relación Víctima_Denunciado '!J44/'Relación Víctima_Denunciado '!$L44)</f>
        <v>-</v>
      </c>
      <c r="J44" s="77" t="str">
        <f>IF('Relación Víctima_Denunciado '!K44=0,"-",'Relación Víctima_Denunciado '!K44/'Relación Víctima_Denunciado '!$L44)</f>
        <v>-</v>
      </c>
    </row>
    <row r="45" spans="2:10" ht="20.100000000000001" customHeight="1" thickBot="1" x14ac:dyDescent="0.25">
      <c r="B45" s="4" t="s">
        <v>232</v>
      </c>
      <c r="C45" s="77">
        <f>'Relación Víctima_Denunciado '!C45/'Relación Víctima_Denunciado '!$L45</f>
        <v>0.19833625218914186</v>
      </c>
      <c r="D45" s="77">
        <f>'Relación Víctima_Denunciado '!D45/'Relación Víctima_Denunciado '!$L45</f>
        <v>0.15586690017513136</v>
      </c>
      <c r="E45" s="77">
        <f>'Relación Víctima_Denunciado '!E45/'Relación Víctima_Denunciado '!$L45</f>
        <v>0.30823117338003503</v>
      </c>
      <c r="F45" s="77">
        <f>'Relación Víctima_Denunciado '!F45/'Relación Víctima_Denunciado '!$L45</f>
        <v>0.3318739054290718</v>
      </c>
      <c r="G45" s="77">
        <f>IF('Relación Víctima_Denunciado '!H45=0,"-",'Relación Víctima_Denunciado '!H45/'Relación Víctima_Denunciado '!$L45)</f>
        <v>5.691768826619965E-3</v>
      </c>
      <c r="H45" s="77" t="str">
        <f>IF('Relación Víctima_Denunciado '!I45=0,"-",'Relación Víctima_Denunciado '!I45/'Relación Víctima_Denunciado '!$L45)</f>
        <v>-</v>
      </c>
      <c r="I45" s="77" t="str">
        <f>IF('Relación Víctima_Denunciado '!J45=0,"-",'Relación Víctima_Denunciado '!J45/'Relación Víctima_Denunciado '!$L45)</f>
        <v>-</v>
      </c>
      <c r="J45" s="77" t="str">
        <f>IF('Relación Víctima_Denunciado '!K45=0,"-",'Relación Víctima_Denunciado '!K45/'Relación Víctima_Denunciado '!$L45)</f>
        <v>-</v>
      </c>
    </row>
    <row r="46" spans="2:10" ht="20.100000000000001" customHeight="1" thickBot="1" x14ac:dyDescent="0.25">
      <c r="B46" s="4" t="s">
        <v>233</v>
      </c>
      <c r="C46" s="77">
        <f>'Relación Víctima_Denunciado '!C46/'Relación Víctima_Denunciado '!$L46</f>
        <v>0.14953271028037382</v>
      </c>
      <c r="D46" s="77">
        <f>'Relación Víctima_Denunciado '!D46/'Relación Víctima_Denunciado '!$L46</f>
        <v>5.8411214953271028E-2</v>
      </c>
      <c r="E46" s="77">
        <f>'Relación Víctima_Denunciado '!E46/'Relación Víctima_Denunciado '!$L46</f>
        <v>0.37850467289719625</v>
      </c>
      <c r="F46" s="77">
        <f>'Relación Víctima_Denunciado '!F46/'Relación Víctima_Denunciado '!$L46</f>
        <v>0.40654205607476634</v>
      </c>
      <c r="G46" s="77">
        <f>IF('Relación Víctima_Denunciado '!H46=0,"-",'Relación Víctima_Denunciado '!H46/'Relación Víctima_Denunciado '!$L46)</f>
        <v>7.0093457943925233E-3</v>
      </c>
      <c r="H46" s="77" t="str">
        <f>IF('Relación Víctima_Denunciado '!I46=0,"-",'Relación Víctima_Denunciado '!I46/'Relación Víctima_Denunciado '!$L46)</f>
        <v>-</v>
      </c>
      <c r="I46" s="77" t="str">
        <f>IF('Relación Víctima_Denunciado '!J46=0,"-",'Relación Víctima_Denunciado '!J46/'Relación Víctima_Denunciado '!$L46)</f>
        <v>-</v>
      </c>
      <c r="J46" s="77" t="str">
        <f>IF('Relación Víctima_Denunciado '!K46=0,"-",'Relación Víctima_Denunciado '!K46/'Relación Víctima_Denunciado '!$L46)</f>
        <v>-</v>
      </c>
    </row>
    <row r="47" spans="2:10" ht="20.100000000000001" customHeight="1" thickBot="1" x14ac:dyDescent="0.25">
      <c r="B47" s="4" t="s">
        <v>234</v>
      </c>
      <c r="C47" s="77">
        <f>'Relación Víctima_Denunciado '!C47/'Relación Víctima_Denunciado '!$L47</f>
        <v>0.13575374901341752</v>
      </c>
      <c r="D47" s="77">
        <f>'Relación Víctima_Denunciado '!D47/'Relación Víctima_Denunciado '!$L47</f>
        <v>6.2746645619573799E-2</v>
      </c>
      <c r="E47" s="77">
        <f>'Relación Víctima_Denunciado '!E47/'Relación Víctima_Denunciado '!$L47</f>
        <v>0.32359905288082086</v>
      </c>
      <c r="F47" s="77">
        <f>'Relación Víctima_Denunciado '!F47/'Relación Víctima_Denunciado '!$L47</f>
        <v>0.4652722967640095</v>
      </c>
      <c r="G47" s="77">
        <f>IF('Relación Víctima_Denunciado '!H47=0,"-",'Relación Víctima_Denunciado '!H47/'Relación Víctima_Denunciado '!$L47)</f>
        <v>6.7087608524072613E-3</v>
      </c>
      <c r="H47" s="77">
        <f>IF('Relación Víctima_Denunciado '!I47=0,"-",'Relación Víctima_Denunciado '!I47/'Relación Víctima_Denunciado '!$L47)</f>
        <v>2.7624309392265192E-3</v>
      </c>
      <c r="I47" s="77">
        <f>IF('Relación Víctima_Denunciado '!J47=0,"-",'Relación Víctima_Denunciado '!J47/'Relación Víctima_Denunciado '!$L47)</f>
        <v>7.8926598263614838E-4</v>
      </c>
      <c r="J47" s="77">
        <f>IF('Relación Víctima_Denunciado '!K47=0,"-",'Relación Víctima_Denunciado '!K47/'Relación Víctima_Denunciado '!$L47)</f>
        <v>2.3677979479084454E-3</v>
      </c>
    </row>
    <row r="48" spans="2:10" ht="20.100000000000001" customHeight="1" thickBot="1" x14ac:dyDescent="0.25">
      <c r="B48" s="4" t="s">
        <v>235</v>
      </c>
      <c r="C48" s="77">
        <f>'Relación Víctima_Denunciado '!C48/'Relación Víctima_Denunciado '!$L48</f>
        <v>0.2160392798690671</v>
      </c>
      <c r="D48" s="77">
        <f>'Relación Víctima_Denunciado '!D48/'Relación Víctima_Denunciado '!$L48</f>
        <v>0.11129296235679215</v>
      </c>
      <c r="E48" s="77">
        <f>'Relación Víctima_Denunciado '!E48/'Relación Víctima_Denunciado '!$L48</f>
        <v>0.26677577741407527</v>
      </c>
      <c r="F48" s="77">
        <f>'Relación Víctima_Denunciado '!F48/'Relación Víctima_Denunciado '!$L48</f>
        <v>0.37970540098199673</v>
      </c>
      <c r="G48" s="77">
        <f>IF('Relación Víctima_Denunciado '!H48=0,"-",'Relación Víctima_Denunciado '!H48/'Relación Víctima_Denunciado '!$L48)</f>
        <v>1.3093289689034371E-2</v>
      </c>
      <c r="H48" s="77">
        <f>IF('Relación Víctima_Denunciado '!I48=0,"-",'Relación Víctima_Denunciado '!I48/'Relación Víctima_Denunciado '!$L48)</f>
        <v>1.6366612111292963E-3</v>
      </c>
      <c r="I48" s="77" t="str">
        <f>IF('Relación Víctima_Denunciado '!J48=0,"-",'Relación Víctima_Denunciado '!J48/'Relación Víctima_Denunciado '!$L48)</f>
        <v>-</v>
      </c>
      <c r="J48" s="77">
        <f>IF('Relación Víctima_Denunciado '!K48=0,"-",'Relación Víctima_Denunciado '!K48/'Relación Víctima_Denunciado '!$L48)</f>
        <v>1.1456628477905073E-2</v>
      </c>
    </row>
    <row r="49" spans="2:10" ht="20.100000000000001" customHeight="1" thickBot="1" x14ac:dyDescent="0.25">
      <c r="B49" s="4" t="s">
        <v>236</v>
      </c>
      <c r="C49" s="77">
        <f>'Relación Víctima_Denunciado '!C49/'Relación Víctima_Denunciado '!$L49</f>
        <v>0.14345991561181434</v>
      </c>
      <c r="D49" s="77">
        <f>'Relación Víctima_Denunciado '!D49/'Relación Víctima_Denunciado '!$L49</f>
        <v>0.11392405063291139</v>
      </c>
      <c r="E49" s="77">
        <f>'Relación Víctima_Denunciado '!E49/'Relación Víctima_Denunciado '!$L49</f>
        <v>0.27004219409282698</v>
      </c>
      <c r="F49" s="77">
        <f>'Relación Víctima_Denunciado '!F49/'Relación Víctima_Denunciado '!$L49</f>
        <v>0.44303797468354428</v>
      </c>
      <c r="G49" s="77">
        <f>IF('Relación Víctima_Denunciado '!H49=0,"-",'Relación Víctima_Denunciado '!H49/'Relación Víctima_Denunciado '!$L49)</f>
        <v>8.4388185654008432E-3</v>
      </c>
      <c r="H49" s="77">
        <f>IF('Relación Víctima_Denunciado '!I49=0,"-",'Relación Víctima_Denunciado '!I49/'Relación Víctima_Denunciado '!$L49)</f>
        <v>8.4388185654008432E-3</v>
      </c>
      <c r="I49" s="77">
        <f>IF('Relación Víctima_Denunciado '!J49=0,"-",'Relación Víctima_Denunciado '!J49/'Relación Víctima_Denunciado '!$L49)</f>
        <v>1.2658227848101266E-2</v>
      </c>
      <c r="J49" s="77" t="str">
        <f>IF('Relación Víctima_Denunciado '!K49=0,"-",'Relación Víctima_Denunciado '!K49/'Relación Víctima_Denunciado '!$L49)</f>
        <v>-</v>
      </c>
    </row>
    <row r="50" spans="2:10" ht="20.100000000000001" customHeight="1" thickBot="1" x14ac:dyDescent="0.25">
      <c r="B50" s="4" t="s">
        <v>237</v>
      </c>
      <c r="C50" s="77">
        <f>'Relación Víctima_Denunciado '!C50/'Relación Víctima_Denunciado '!$L50</f>
        <v>0.20353982300884957</v>
      </c>
      <c r="D50" s="77">
        <f>'Relación Víctima_Denunciado '!D50/'Relación Víctima_Denunciado '!$L50</f>
        <v>7.1902654867256638E-2</v>
      </c>
      <c r="E50" s="77">
        <f>'Relación Víctima_Denunciado '!E50/'Relación Víctima_Denunciado '!$L50</f>
        <v>0.31526548672566373</v>
      </c>
      <c r="F50" s="77">
        <f>'Relación Víctima_Denunciado '!F50/'Relación Víctima_Denunciado '!$L50</f>
        <v>0.36393805309734512</v>
      </c>
      <c r="G50" s="77">
        <f>IF('Relación Víctima_Denunciado '!H50=0,"-",'Relación Víctima_Denunciado '!H50/'Relación Víctima_Denunciado '!$L50)</f>
        <v>3.5398230088495575E-2</v>
      </c>
      <c r="H50" s="77">
        <f>IF('Relación Víctima_Denunciado '!I50=0,"-",'Relación Víctima_Denunciado '!I50/'Relación Víctima_Denunciado '!$L50)</f>
        <v>9.9557522123893804E-3</v>
      </c>
      <c r="I50" s="77" t="str">
        <f>IF('Relación Víctima_Denunciado '!J50=0,"-",'Relación Víctima_Denunciado '!J50/'Relación Víctima_Denunciado '!$L50)</f>
        <v>-</v>
      </c>
      <c r="J50" s="77" t="str">
        <f>IF('Relación Víctima_Denunciado '!K50=0,"-",'Relación Víctima_Denunciado '!K50/'Relación Víctima_Denunciado '!$L50)</f>
        <v>-</v>
      </c>
    </row>
    <row r="51" spans="2:10" ht="20.100000000000001" customHeight="1" thickBot="1" x14ac:dyDescent="0.25">
      <c r="B51" s="4" t="s">
        <v>238</v>
      </c>
      <c r="C51" s="77">
        <f>'Relación Víctima_Denunciado '!C51/'Relación Víctima_Denunciado '!$L51</f>
        <v>0.25</v>
      </c>
      <c r="D51" s="77">
        <f>'Relación Víctima_Denunciado '!D51/'Relación Víctima_Denunciado '!$L51</f>
        <v>8.673469387755102E-2</v>
      </c>
      <c r="E51" s="77">
        <f>'Relación Víctima_Denunciado '!E51/'Relación Víctima_Denunciado '!$L51</f>
        <v>0.35204081632653061</v>
      </c>
      <c r="F51" s="77">
        <f>'Relación Víctima_Denunciado '!F51/'Relación Víctima_Denunciado '!$L51</f>
        <v>0.31122448979591838</v>
      </c>
      <c r="G51" s="77" t="str">
        <f>IF('Relación Víctima_Denunciado '!H51=0,"-",'Relación Víctima_Denunciado '!H51/'Relación Víctima_Denunciado '!$L51)</f>
        <v>-</v>
      </c>
      <c r="H51" s="77" t="str">
        <f>IF('Relación Víctima_Denunciado '!I51=0,"-",'Relación Víctima_Denunciado '!I51/'Relación Víctima_Denunciado '!$L51)</f>
        <v>-</v>
      </c>
      <c r="I51" s="77" t="str">
        <f>IF('Relación Víctima_Denunciado '!J51=0,"-",'Relación Víctima_Denunciado '!J51/'Relación Víctima_Denunciado '!$L51)</f>
        <v>-</v>
      </c>
      <c r="J51" s="77" t="str">
        <f>IF('Relación Víctima_Denunciado '!K51=0,"-",'Relación Víctima_Denunciado '!K51/'Relación Víctima_Denunciado '!$L51)</f>
        <v>-</v>
      </c>
    </row>
    <row r="52" spans="2:10" ht="20.100000000000001" customHeight="1" thickBot="1" x14ac:dyDescent="0.25">
      <c r="B52" s="4" t="s">
        <v>239</v>
      </c>
      <c r="C52" s="77">
        <f>'Relación Víctima_Denunciado '!C52/'Relación Víctima_Denunciado '!$L52</f>
        <v>0.15116279069767441</v>
      </c>
      <c r="D52" s="77">
        <f>'Relación Víctima_Denunciado '!D52/'Relación Víctima_Denunciado '!$L52</f>
        <v>0.11627906976744186</v>
      </c>
      <c r="E52" s="77">
        <f>'Relación Víctima_Denunciado '!E52/'Relación Víctima_Denunciado '!$L52</f>
        <v>0.32558139534883723</v>
      </c>
      <c r="F52" s="77">
        <f>'Relación Víctima_Denunciado '!F52/'Relación Víctima_Denunciado '!$L52</f>
        <v>0.40697674418604651</v>
      </c>
      <c r="G52" s="77" t="str">
        <f>IF('Relación Víctima_Denunciado '!H52=0,"-",'Relación Víctima_Denunciado '!H52/'Relación Víctima_Denunciado '!$L52)</f>
        <v>-</v>
      </c>
      <c r="H52" s="77" t="str">
        <f>IF('Relación Víctima_Denunciado '!I52=0,"-",'Relación Víctima_Denunciado '!I52/'Relación Víctima_Denunciado '!$L52)</f>
        <v>-</v>
      </c>
      <c r="I52" s="77" t="str">
        <f>IF('Relación Víctima_Denunciado '!J52=0,"-",'Relación Víctima_Denunciado '!J52/'Relación Víctima_Denunciado '!$L52)</f>
        <v>-</v>
      </c>
      <c r="J52" s="77" t="str">
        <f>IF('Relación Víctima_Denunciado '!K52=0,"-",'Relación Víctima_Denunciado '!K52/'Relación Víctima_Denunciado '!$L52)</f>
        <v>-</v>
      </c>
    </row>
    <row r="53" spans="2:10" ht="20.100000000000001" customHeight="1" thickBot="1" x14ac:dyDescent="0.25">
      <c r="B53" s="4" t="s">
        <v>240</v>
      </c>
      <c r="C53" s="77">
        <f>'Relación Víctima_Denunciado '!C53/'Relación Víctima_Denunciado '!$L53</f>
        <v>0.16606498194945848</v>
      </c>
      <c r="D53" s="77">
        <f>'Relación Víctima_Denunciado '!D53/'Relación Víctima_Denunciado '!$L53</f>
        <v>0.12815884476534295</v>
      </c>
      <c r="E53" s="77">
        <f>'Relación Víctima_Denunciado '!E53/'Relación Víctima_Denunciado '!$L53</f>
        <v>0.26534296028880866</v>
      </c>
      <c r="F53" s="77">
        <f>'Relación Víctima_Denunciado '!F53/'Relación Víctima_Denunciado '!$L53</f>
        <v>0.43862815884476536</v>
      </c>
      <c r="G53" s="77">
        <f>IF('Relación Víctima_Denunciado '!H53=0,"-",'Relación Víctima_Denunciado '!H53/'Relación Víctima_Denunciado '!$L53)</f>
        <v>1.8050541516245488E-3</v>
      </c>
      <c r="H53" s="77" t="str">
        <f>IF('Relación Víctima_Denunciado '!I53=0,"-",'Relación Víctima_Denunciado '!I53/'Relación Víctima_Denunciado '!$L53)</f>
        <v>-</v>
      </c>
      <c r="I53" s="77" t="str">
        <f>IF('Relación Víctima_Denunciado '!J53=0,"-",'Relación Víctima_Denunciado '!J53/'Relación Víctima_Denunciado '!$L53)</f>
        <v>-</v>
      </c>
      <c r="J53" s="77" t="str">
        <f>IF('Relación Víctima_Denunciado '!K53=0,"-",'Relación Víctima_Denunciado '!K53/'Relación Víctima_Denunciado '!$L53)</f>
        <v>-</v>
      </c>
    </row>
    <row r="54" spans="2:10" ht="20.100000000000001" customHeight="1" thickBot="1" x14ac:dyDescent="0.25">
      <c r="B54" s="4" t="s">
        <v>241</v>
      </c>
      <c r="C54" s="77">
        <f>'Relación Víctima_Denunciado '!C54/'Relación Víctima_Denunciado '!$L54</f>
        <v>0.1336489439184268</v>
      </c>
      <c r="D54" s="77">
        <f>'Relación Víctima_Denunciado '!D54/'Relación Víctima_Denunciado '!$L54</f>
        <v>8.5579024034959941E-2</v>
      </c>
      <c r="E54" s="77">
        <f>'Relación Víctima_Denunciado '!E54/'Relación Víctima_Denunciado '!$L54</f>
        <v>0.37709395484340857</v>
      </c>
      <c r="F54" s="77">
        <f>'Relación Víctima_Denunciado '!F54/'Relación Víctima_Denunciado '!$L54</f>
        <v>0.40185724690458852</v>
      </c>
      <c r="G54" s="77">
        <f>IF('Relación Víctima_Denunciado '!H54=0,"-",'Relación Víctima_Denunciado '!H54/'Relación Víctima_Denunciado '!$L54)</f>
        <v>1.8208302986161691E-4</v>
      </c>
      <c r="H54" s="77" t="str">
        <f>IF('Relación Víctima_Denunciado '!I54=0,"-",'Relación Víctima_Denunciado '!I54/'Relación Víctima_Denunciado '!$L54)</f>
        <v>-</v>
      </c>
      <c r="I54" s="77">
        <f>IF('Relación Víctima_Denunciado '!J54=0,"-",'Relación Víctima_Denunciado '!J54/'Relación Víctima_Denunciado '!$L54)</f>
        <v>3.6416605972323381E-4</v>
      </c>
      <c r="J54" s="77">
        <f>IF('Relación Víctima_Denunciado '!K54=0,"-",'Relación Víctima_Denunciado '!K54/'Relación Víctima_Denunciado '!$L54)</f>
        <v>1.2745812090313182E-3</v>
      </c>
    </row>
    <row r="55" spans="2:10" ht="20.100000000000001" customHeight="1" thickBot="1" x14ac:dyDescent="0.25">
      <c r="B55" s="4" t="s">
        <v>242</v>
      </c>
      <c r="C55" s="77">
        <f>'Relación Víctima_Denunciado '!C55/'Relación Víctima_Denunciado '!$L55</f>
        <v>0.17311475409836066</v>
      </c>
      <c r="D55" s="77">
        <f>'Relación Víctima_Denunciado '!D55/'Relación Víctima_Denunciado '!$L55</f>
        <v>0.10098360655737705</v>
      </c>
      <c r="E55" s="77">
        <f>'Relación Víctima_Denunciado '!E55/'Relación Víctima_Denunciado '!$L55</f>
        <v>0.35540983606557375</v>
      </c>
      <c r="F55" s="77">
        <f>'Relación Víctima_Denunciado '!F55/'Relación Víctima_Denunciado '!$L55</f>
        <v>0.36459016393442623</v>
      </c>
      <c r="G55" s="77">
        <f>IF('Relación Víctima_Denunciado '!H55=0,"-",'Relación Víctima_Denunciado '!H55/'Relación Víctima_Denunciado '!$L55)</f>
        <v>6.5573770491803279E-4</v>
      </c>
      <c r="H55" s="77">
        <f>IF('Relación Víctima_Denunciado '!I55=0,"-",'Relación Víctima_Denunciado '!I55/'Relación Víctima_Denunciado '!$L55)</f>
        <v>3.9344262295081967E-3</v>
      </c>
      <c r="I55" s="77">
        <f>IF('Relación Víctima_Denunciado '!J55=0,"-",'Relación Víctima_Denunciado '!J55/'Relación Víctima_Denunciado '!$L55)</f>
        <v>6.5573770491803279E-4</v>
      </c>
      <c r="J55" s="77">
        <f>IF('Relación Víctima_Denunciado '!K55=0,"-",'Relación Víctima_Denunciado '!K55/'Relación Víctima_Denunciado '!$L55)</f>
        <v>6.5573770491803279E-4</v>
      </c>
    </row>
    <row r="56" spans="2:10" ht="20.100000000000001" customHeight="1" thickBot="1" x14ac:dyDescent="0.25">
      <c r="B56" s="4" t="s">
        <v>243</v>
      </c>
      <c r="C56" s="77">
        <f>'Relación Víctima_Denunciado '!C56/'Relación Víctima_Denunciado '!$L56</f>
        <v>0.22346368715083798</v>
      </c>
      <c r="D56" s="77">
        <f>'Relación Víctima_Denunciado '!D56/'Relación Víctima_Denunciado '!$L56</f>
        <v>0.11452513966480447</v>
      </c>
      <c r="E56" s="77">
        <f>'Relación Víctima_Denunciado '!E56/'Relación Víctima_Denunciado '!$L56</f>
        <v>0.29608938547486036</v>
      </c>
      <c r="F56" s="77">
        <f>'Relación Víctima_Denunciado '!F56/'Relación Víctima_Denunciado '!$L56</f>
        <v>0.35754189944134079</v>
      </c>
      <c r="G56" s="77">
        <f>IF('Relación Víctima_Denunciado '!H56=0,"-",'Relación Víctima_Denunciado '!H56/'Relación Víctima_Denunciado '!$L56)</f>
        <v>8.3798882681564244E-3</v>
      </c>
      <c r="H56" s="77" t="str">
        <f>IF('Relación Víctima_Denunciado '!I56=0,"-",'Relación Víctima_Denunciado '!I56/'Relación Víctima_Denunciado '!$L56)</f>
        <v>-</v>
      </c>
      <c r="I56" s="77" t="str">
        <f>IF('Relación Víctima_Denunciado '!J56=0,"-",'Relación Víctima_Denunciado '!J56/'Relación Víctima_Denunciado '!$L56)</f>
        <v>-</v>
      </c>
      <c r="J56" s="77" t="str">
        <f>IF('Relación Víctima_Denunciado '!K56=0,"-",'Relación Víctima_Denunciado '!K56/'Relación Víctima_Denunciado '!$L56)</f>
        <v>-</v>
      </c>
    </row>
    <row r="57" spans="2:10" ht="20.100000000000001" customHeight="1" thickBot="1" x14ac:dyDescent="0.25">
      <c r="B57" s="4" t="s">
        <v>244</v>
      </c>
      <c r="C57" s="77">
        <f>'Relación Víctima_Denunciado '!C57/'Relación Víctima_Denunciado '!$L57</f>
        <v>0.17796610169491525</v>
      </c>
      <c r="D57" s="77">
        <f>'Relación Víctima_Denunciado '!D57/'Relación Víctima_Denunciado '!$L57</f>
        <v>0.19491525423728814</v>
      </c>
      <c r="E57" s="77">
        <f>'Relación Víctima_Denunciado '!E57/'Relación Víctima_Denunciado '!$L57</f>
        <v>0.21186440677966101</v>
      </c>
      <c r="F57" s="77">
        <f>'Relación Víctima_Denunciado '!F57/'Relación Víctima_Denunciado '!$L57</f>
        <v>0.4152542372881356</v>
      </c>
      <c r="G57" s="77" t="str">
        <f>IF('Relación Víctima_Denunciado '!H57=0,"-",'Relación Víctima_Denunciado '!H57/'Relación Víctima_Denunciado '!$L57)</f>
        <v>-</v>
      </c>
      <c r="H57" s="77" t="str">
        <f>IF('Relación Víctima_Denunciado '!I57=0,"-",'Relación Víctima_Denunciado '!I57/'Relación Víctima_Denunciado '!$L57)</f>
        <v>-</v>
      </c>
      <c r="I57" s="77" t="str">
        <f>IF('Relación Víctima_Denunciado '!J57=0,"-",'Relación Víctima_Denunciado '!J57/'Relación Víctima_Denunciado '!$L57)</f>
        <v>-</v>
      </c>
      <c r="J57" s="77" t="str">
        <f>IF('Relación Víctima_Denunciado '!K57=0,"-",'Relación Víctima_Denunciado '!K57/'Relación Víctima_Denunciado '!$L57)</f>
        <v>-</v>
      </c>
    </row>
    <row r="58" spans="2:10" ht="20.100000000000001" customHeight="1" thickBot="1" x14ac:dyDescent="0.25">
      <c r="B58" s="4" t="s">
        <v>270</v>
      </c>
      <c r="C58" s="77">
        <f>'Relación Víctima_Denunciado '!C58/'Relación Víctima_Denunciado '!$L58</f>
        <v>0.23505976095617531</v>
      </c>
      <c r="D58" s="77">
        <f>'Relación Víctima_Denunciado '!D58/'Relación Víctima_Denunciado '!$L58</f>
        <v>0.12749003984063745</v>
      </c>
      <c r="E58" s="77">
        <f>'Relación Víctima_Denunciado '!E58/'Relación Víctima_Denunciado '!$L58</f>
        <v>0.25896414342629481</v>
      </c>
      <c r="F58" s="77">
        <f>'Relación Víctima_Denunciado '!F58/'Relación Víctima_Denunciado '!$L58</f>
        <v>0.37848605577689243</v>
      </c>
      <c r="G58" s="77" t="str">
        <f>IF('Relación Víctima_Denunciado '!H58=0,"-",'Relación Víctima_Denunciado '!H58/'Relación Víctima_Denunciado '!$L58)</f>
        <v>-</v>
      </c>
      <c r="H58" s="77" t="str">
        <f>IF('Relación Víctima_Denunciado '!I58=0,"-",'Relación Víctima_Denunciado '!I58/'Relación Víctima_Denunciado '!$L58)</f>
        <v>-</v>
      </c>
      <c r="I58" s="77" t="str">
        <f>IF('Relación Víctima_Denunciado '!J58=0,"-",'Relación Víctima_Denunciado '!J58/'Relación Víctima_Denunciado '!$L58)</f>
        <v>-</v>
      </c>
      <c r="J58" s="77" t="str">
        <f>IF('Relación Víctima_Denunciado '!K58=0,"-",'Relación Víctima_Denunciado '!K58/'Relación Víctima_Denunciado '!$L58)</f>
        <v>-</v>
      </c>
    </row>
    <row r="59" spans="2:10" ht="20.100000000000001" customHeight="1" thickBot="1" x14ac:dyDescent="0.25">
      <c r="B59" s="4" t="s">
        <v>246</v>
      </c>
      <c r="C59" s="77">
        <f>'Relación Víctima_Denunciado '!C59/'Relación Víctima_Denunciado '!$L59</f>
        <v>0.18823529411764706</v>
      </c>
      <c r="D59" s="77">
        <f>'Relación Víctima_Denunciado '!D59/'Relación Víctima_Denunciado '!$L59</f>
        <v>0.10823529411764705</v>
      </c>
      <c r="E59" s="77">
        <f>'Relación Víctima_Denunciado '!E59/'Relación Víctima_Denunciado '!$L59</f>
        <v>0.31058823529411766</v>
      </c>
      <c r="F59" s="77">
        <f>'Relación Víctima_Denunciado '!F59/'Relación Víctima_Denunciado '!$L59</f>
        <v>0.3835294117647059</v>
      </c>
      <c r="G59" s="77">
        <f>IF('Relación Víctima_Denunciado '!H59=0,"-",'Relación Víctima_Denunciado '!H59/'Relación Víctima_Denunciado '!$L59)</f>
        <v>7.058823529411765E-3</v>
      </c>
      <c r="H59" s="77">
        <f>IF('Relación Víctima_Denunciado '!I59=0,"-",'Relación Víctima_Denunciado '!I59/'Relación Víctima_Denunciado '!$L59)</f>
        <v>2.352941176470588E-3</v>
      </c>
      <c r="I59" s="77" t="str">
        <f>IF('Relación Víctima_Denunciado '!J59=0,"-",'Relación Víctima_Denunciado '!J59/'Relación Víctima_Denunciado '!$L59)</f>
        <v>-</v>
      </c>
      <c r="J59" s="77" t="str">
        <f>IF('Relación Víctima_Denunciado '!K59=0,"-",'Relación Víctima_Denunciado '!K59/'Relación Víctima_Denunciado '!$L59)</f>
        <v>-</v>
      </c>
    </row>
    <row r="60" spans="2:10" ht="20.100000000000001" customHeight="1" thickBot="1" x14ac:dyDescent="0.25">
      <c r="B60" s="4" t="s">
        <v>247</v>
      </c>
      <c r="C60" s="78">
        <f>'Relación Víctima_Denunciado '!C60/'Relación Víctima_Denunciado '!$L60</f>
        <v>0.21818181818181817</v>
      </c>
      <c r="D60" s="78">
        <f>'Relación Víctima_Denunciado '!D60/'Relación Víctima_Denunciado '!$L60</f>
        <v>6.0606060606060608E-2</v>
      </c>
      <c r="E60" s="78">
        <f>'Relación Víctima_Denunciado '!E60/'Relación Víctima_Denunciado '!$L60</f>
        <v>0.33333333333333331</v>
      </c>
      <c r="F60" s="78">
        <f>'Relación Víctima_Denunciado '!F60/'Relación Víctima_Denunciado '!$L60</f>
        <v>0.32727272727272727</v>
      </c>
      <c r="G60" s="78">
        <f>IF('Relación Víctima_Denunciado '!H60=0,"-",'Relación Víctima_Denunciado '!H60/'Relación Víctima_Denunciado '!$L60)</f>
        <v>6.0606060606060606E-3</v>
      </c>
      <c r="H60" s="78">
        <f>IF('Relación Víctima_Denunciado '!I60=0,"-",'Relación Víctima_Denunciado '!I60/'Relación Víctima_Denunciado '!$L60)</f>
        <v>2.1212121212121213E-2</v>
      </c>
      <c r="I60" s="78">
        <f>IF('Relación Víctima_Denunciado '!J60=0,"-",'Relación Víctima_Denunciado '!J60/'Relación Víctima_Denunciado '!$L60)</f>
        <v>2.4242424242424242E-2</v>
      </c>
      <c r="J60" s="78">
        <f>IF('Relación Víctima_Denunciado '!K60=0,"-",'Relación Víctima_Denunciado '!K60/'Relación Víctima_Denunciado '!$L60)</f>
        <v>9.0909090909090905E-3</v>
      </c>
    </row>
    <row r="61" spans="2:10" ht="20.100000000000001" customHeight="1" thickBot="1" x14ac:dyDescent="0.25">
      <c r="B61" s="7" t="s">
        <v>22</v>
      </c>
      <c r="C61" s="37">
        <f>'Relación Víctima_Denunciado '!C61/'Relación Víctima_Denunciado '!$L61</f>
        <v>0.16929301533219762</v>
      </c>
      <c r="D61" s="37">
        <f>'Relación Víctima_Denunciado '!D61/'Relación Víctima_Denunciado '!$L61</f>
        <v>0.10154919080068144</v>
      </c>
      <c r="E61" s="37">
        <f>'Relación Víctima_Denunciado '!E61/'Relación Víctima_Denunciado '!$L61</f>
        <v>0.31574744463373083</v>
      </c>
      <c r="F61" s="37">
        <f>'Relación Víctima_Denunciado '!F61/'Relación Víctima_Denunciado '!$L61</f>
        <v>0.405478066439523</v>
      </c>
      <c r="G61" s="37">
        <f>IF('Relación Víctima_Denunciado '!H61=0,"-",'Relación Víctima_Denunciado '!H61/'Relación Víctima_Denunciado '!$L61)</f>
        <v>4.1524701873935262E-3</v>
      </c>
      <c r="H61" s="37">
        <f>IF('Relación Víctima_Denunciado '!I61=0,"-",'Relación Víctima_Denunciado '!I61/'Relación Víctima_Denunciado '!$L61)</f>
        <v>1.4107751277683135E-3</v>
      </c>
      <c r="I61" s="37">
        <f>IF('Relación Víctima_Denunciado '!J61=0,"-",'Relación Víctima_Denunciado '!J61/'Relación Víctima_Denunciado '!$L61)</f>
        <v>1.0114991482112435E-3</v>
      </c>
      <c r="J61" s="37">
        <f>IF('Relación Víctima_Denunciado '!K61=0,"-",'Relación Víctima_Denunciado '!K61/'Relación Víctima_Denunciado '!$L61)</f>
        <v>1.3575383304940374E-3</v>
      </c>
    </row>
    <row r="63" spans="2:10" x14ac:dyDescent="0.2">
      <c r="C63" s="58"/>
    </row>
  </sheetData>
  <mergeCells count="1">
    <mergeCell ref="C9:J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Z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7" width="15" customWidth="1"/>
    <col min="18" max="19" width="15" hidden="1" customWidth="1"/>
    <col min="20" max="26" width="15" customWidth="1"/>
  </cols>
  <sheetData>
    <row r="9" spans="2:26" ht="48.2" customHeight="1" x14ac:dyDescent="0.2">
      <c r="B9" s="10"/>
      <c r="C9" s="108" t="s">
        <v>126</v>
      </c>
      <c r="D9" s="108" t="s">
        <v>127</v>
      </c>
      <c r="E9" s="108" t="s">
        <v>128</v>
      </c>
      <c r="F9" s="108" t="s">
        <v>294</v>
      </c>
      <c r="G9" s="108" t="s">
        <v>129</v>
      </c>
      <c r="H9" s="108" t="s">
        <v>151</v>
      </c>
      <c r="I9" s="108" t="s">
        <v>130</v>
      </c>
      <c r="J9" s="108" t="s">
        <v>131</v>
      </c>
      <c r="K9" s="109"/>
      <c r="L9" s="109"/>
      <c r="M9" s="108" t="s">
        <v>132</v>
      </c>
      <c r="N9" s="108" t="s">
        <v>133</v>
      </c>
      <c r="O9" s="108" t="s">
        <v>134</v>
      </c>
      <c r="P9" s="109" t="s">
        <v>135</v>
      </c>
      <c r="Q9" s="109" t="s">
        <v>136</v>
      </c>
      <c r="R9" s="108" t="s">
        <v>137</v>
      </c>
      <c r="S9" s="108" t="s">
        <v>138</v>
      </c>
      <c r="T9" s="108" t="s">
        <v>139</v>
      </c>
      <c r="U9" s="108" t="s">
        <v>140</v>
      </c>
      <c r="V9" s="108" t="s">
        <v>141</v>
      </c>
      <c r="W9" s="108" t="s">
        <v>142</v>
      </c>
      <c r="X9" s="108" t="s">
        <v>143</v>
      </c>
      <c r="Y9" s="108" t="s">
        <v>144</v>
      </c>
      <c r="Z9" s="108" t="s">
        <v>145</v>
      </c>
    </row>
    <row r="10" spans="2:26" ht="73.5" customHeight="1" thickBot="1" x14ac:dyDescent="0.25">
      <c r="B10" s="10"/>
      <c r="C10" s="108"/>
      <c r="D10" s="108"/>
      <c r="E10" s="108"/>
      <c r="F10" s="108"/>
      <c r="G10" s="108"/>
      <c r="H10" s="108"/>
      <c r="I10" s="108"/>
      <c r="J10" s="28" t="s">
        <v>146</v>
      </c>
      <c r="K10" s="28" t="s">
        <v>147</v>
      </c>
      <c r="L10" s="28" t="s">
        <v>148</v>
      </c>
      <c r="M10" s="108"/>
      <c r="N10" s="108"/>
      <c r="O10" s="28" t="s">
        <v>35</v>
      </c>
      <c r="P10" s="28" t="s">
        <v>149</v>
      </c>
      <c r="Q10" s="28" t="s">
        <v>150</v>
      </c>
      <c r="R10" s="108"/>
      <c r="S10" s="108"/>
      <c r="T10" s="108"/>
      <c r="U10" s="108"/>
      <c r="V10" s="108"/>
      <c r="W10" s="108"/>
      <c r="X10" s="108"/>
      <c r="Y10" s="108"/>
      <c r="Z10" s="108"/>
    </row>
    <row r="11" spans="2:26" ht="20.100000000000001" customHeight="1" thickBot="1" x14ac:dyDescent="0.25">
      <c r="B11" s="3" t="s">
        <v>198</v>
      </c>
      <c r="C11" s="19">
        <v>3082</v>
      </c>
      <c r="D11" s="19">
        <v>1427</v>
      </c>
      <c r="E11" s="19">
        <v>1655</v>
      </c>
      <c r="F11" s="19">
        <v>2</v>
      </c>
      <c r="G11" s="19">
        <v>3300</v>
      </c>
      <c r="H11" s="19">
        <v>185</v>
      </c>
      <c r="I11" s="19">
        <v>8</v>
      </c>
      <c r="J11" s="19">
        <v>2252</v>
      </c>
      <c r="K11" s="19">
        <v>18</v>
      </c>
      <c r="L11" s="19">
        <v>270</v>
      </c>
      <c r="M11" s="19">
        <v>483</v>
      </c>
      <c r="N11" s="19">
        <v>84</v>
      </c>
      <c r="O11" s="19">
        <v>95</v>
      </c>
      <c r="P11" s="19">
        <v>34</v>
      </c>
      <c r="Q11" s="19">
        <v>61</v>
      </c>
      <c r="R11" s="19">
        <v>731792</v>
      </c>
      <c r="S11" s="19">
        <v>358656</v>
      </c>
      <c r="T11" s="60">
        <f t="shared" ref="T11" si="0">+(G11/R11)*10000</f>
        <v>45.094781030675378</v>
      </c>
      <c r="U11" s="60">
        <f t="shared" ref="U11" si="1">+(G11/S11)*10000</f>
        <v>92.010171306209855</v>
      </c>
      <c r="V11" s="60">
        <f t="shared" ref="V11:V42" si="2">+(C11/S11)*10000</f>
        <v>85.93192362598144</v>
      </c>
      <c r="W11" s="61">
        <f t="shared" ref="W11" si="3">+O11/G11</f>
        <v>2.8787878787878789E-2</v>
      </c>
      <c r="X11" s="61">
        <f t="shared" ref="X11:X42" si="4">O11/C11</f>
        <v>3.0824140168721609E-2</v>
      </c>
      <c r="Y11" s="62">
        <f>'Órdenes y Medidas'!C14/'Denuncias-Renuncias'!G11</f>
        <v>0.25848484848484848</v>
      </c>
      <c r="Z11" s="62">
        <f>'Órdenes y Medidas'!C14/'Denuncias-Renuncias'!C11</f>
        <v>0.27676833225178454</v>
      </c>
    </row>
    <row r="12" spans="2:26" ht="20.100000000000001" customHeight="1" thickBot="1" x14ac:dyDescent="0.25">
      <c r="B12" s="4" t="s">
        <v>199</v>
      </c>
      <c r="C12" s="20">
        <v>4608</v>
      </c>
      <c r="D12" s="20">
        <v>3845</v>
      </c>
      <c r="E12" s="20">
        <v>763</v>
      </c>
      <c r="F12" s="20">
        <v>44</v>
      </c>
      <c r="G12" s="20">
        <v>5481</v>
      </c>
      <c r="H12" s="20">
        <v>46</v>
      </c>
      <c r="I12" s="20">
        <v>1</v>
      </c>
      <c r="J12" s="20">
        <v>3709</v>
      </c>
      <c r="K12" s="20">
        <v>95</v>
      </c>
      <c r="L12" s="20">
        <v>366</v>
      </c>
      <c r="M12" s="20">
        <v>365</v>
      </c>
      <c r="N12" s="20">
        <v>899</v>
      </c>
      <c r="O12" s="20">
        <v>249</v>
      </c>
      <c r="P12" s="20">
        <v>178</v>
      </c>
      <c r="Q12" s="20">
        <v>71</v>
      </c>
      <c r="R12" s="20">
        <v>1329477</v>
      </c>
      <c r="S12" s="20">
        <v>673185</v>
      </c>
      <c r="T12" s="60">
        <f t="shared" ref="T12:T60" si="5">+(G12/R12)*10000</f>
        <v>41.22673803307616</v>
      </c>
      <c r="U12" s="60">
        <f t="shared" ref="U12:U60" si="6">+(G12/S12)*10000</f>
        <v>81.418926446667712</v>
      </c>
      <c r="V12" s="60">
        <f t="shared" si="2"/>
        <v>68.450723055326549</v>
      </c>
      <c r="W12" s="61">
        <f t="shared" ref="W12:W60" si="7">+O12/G12</f>
        <v>4.5429666119321289E-2</v>
      </c>
      <c r="X12" s="61">
        <f t="shared" si="4"/>
        <v>5.4036458333333336E-2</v>
      </c>
      <c r="Y12" s="62">
        <f>'Órdenes y Medidas'!C15/'Denuncias-Renuncias'!G12</f>
        <v>0.25652253238460138</v>
      </c>
      <c r="Z12" s="62">
        <f>'Órdenes y Medidas'!C15/'Denuncias-Renuncias'!C12</f>
        <v>0.30512152777777779</v>
      </c>
    </row>
    <row r="13" spans="2:26" ht="20.100000000000001" customHeight="1" thickBot="1" x14ac:dyDescent="0.25">
      <c r="B13" s="4" t="s">
        <v>200</v>
      </c>
      <c r="C13" s="20">
        <v>2388</v>
      </c>
      <c r="D13" s="20">
        <v>2177</v>
      </c>
      <c r="E13" s="20">
        <v>211</v>
      </c>
      <c r="F13" s="20">
        <v>2</v>
      </c>
      <c r="G13" s="20">
        <v>2389</v>
      </c>
      <c r="H13" s="20">
        <v>125</v>
      </c>
      <c r="I13" s="20">
        <v>2</v>
      </c>
      <c r="J13" s="20">
        <v>1859</v>
      </c>
      <c r="K13" s="20">
        <v>15</v>
      </c>
      <c r="L13" s="20">
        <v>38</v>
      </c>
      <c r="M13" s="20">
        <v>344</v>
      </c>
      <c r="N13" s="20">
        <v>6</v>
      </c>
      <c r="O13" s="20">
        <v>134</v>
      </c>
      <c r="P13" s="20">
        <v>101</v>
      </c>
      <c r="Q13" s="20">
        <v>33</v>
      </c>
      <c r="R13" s="20">
        <v>776789</v>
      </c>
      <c r="S13" s="20">
        <v>396316</v>
      </c>
      <c r="T13" s="60">
        <f t="shared" si="5"/>
        <v>30.754812439414049</v>
      </c>
      <c r="U13" s="60">
        <f t="shared" si="6"/>
        <v>60.280180462055526</v>
      </c>
      <c r="V13" s="60">
        <f t="shared" si="2"/>
        <v>60.254948071740735</v>
      </c>
      <c r="W13" s="61">
        <f t="shared" si="7"/>
        <v>5.6090414399330261E-2</v>
      </c>
      <c r="X13" s="61">
        <f t="shared" si="4"/>
        <v>5.6113902847571187E-2</v>
      </c>
      <c r="Y13" s="62">
        <f>'Órdenes y Medidas'!C16/'Denuncias-Renuncias'!G13</f>
        <v>0.17957304311427374</v>
      </c>
      <c r="Z13" s="62">
        <f>'Órdenes y Medidas'!C16/'Denuncias-Renuncias'!C13</f>
        <v>0.17964824120603015</v>
      </c>
    </row>
    <row r="14" spans="2:26" ht="20.100000000000001" customHeight="1" thickBot="1" x14ac:dyDescent="0.25">
      <c r="B14" s="4" t="s">
        <v>201</v>
      </c>
      <c r="C14" s="20">
        <v>4946</v>
      </c>
      <c r="D14" s="20">
        <v>3703</v>
      </c>
      <c r="E14" s="20">
        <v>1243</v>
      </c>
      <c r="F14" s="20">
        <v>6</v>
      </c>
      <c r="G14" s="20">
        <v>4950</v>
      </c>
      <c r="H14" s="20">
        <v>25</v>
      </c>
      <c r="I14" s="20">
        <v>2</v>
      </c>
      <c r="J14" s="20">
        <v>3569</v>
      </c>
      <c r="K14" s="20">
        <v>33</v>
      </c>
      <c r="L14" s="20">
        <v>619</v>
      </c>
      <c r="M14" s="20">
        <v>562</v>
      </c>
      <c r="N14" s="20">
        <v>140</v>
      </c>
      <c r="O14" s="20">
        <v>124</v>
      </c>
      <c r="P14" s="20">
        <v>76</v>
      </c>
      <c r="Q14" s="20">
        <v>48</v>
      </c>
      <c r="R14" s="20">
        <v>921338</v>
      </c>
      <c r="S14" s="20">
        <v>467655</v>
      </c>
      <c r="T14" s="60">
        <f t="shared" si="5"/>
        <v>53.726211227584237</v>
      </c>
      <c r="U14" s="60">
        <f t="shared" si="6"/>
        <v>105.84725919748533</v>
      </c>
      <c r="V14" s="60">
        <f t="shared" si="2"/>
        <v>105.76172605873988</v>
      </c>
      <c r="W14" s="61">
        <f t="shared" si="7"/>
        <v>2.5050505050505052E-2</v>
      </c>
      <c r="X14" s="61">
        <f t="shared" si="4"/>
        <v>2.5070764253942581E-2</v>
      </c>
      <c r="Y14" s="62">
        <f>'Órdenes y Medidas'!C17/'Denuncias-Renuncias'!G14</f>
        <v>0.28080808080808078</v>
      </c>
      <c r="Z14" s="62">
        <f>'Órdenes y Medidas'!C17/'Denuncias-Renuncias'!C14</f>
        <v>0.28103517994338861</v>
      </c>
    </row>
    <row r="15" spans="2:26" ht="20.100000000000001" customHeight="1" thickBot="1" x14ac:dyDescent="0.25">
      <c r="B15" s="4" t="s">
        <v>202</v>
      </c>
      <c r="C15" s="20">
        <v>2449</v>
      </c>
      <c r="D15" s="20">
        <v>1691</v>
      </c>
      <c r="E15" s="20">
        <v>758</v>
      </c>
      <c r="F15" s="20">
        <v>0</v>
      </c>
      <c r="G15" s="20">
        <v>2518</v>
      </c>
      <c r="H15" s="20">
        <v>5</v>
      </c>
      <c r="I15" s="20">
        <v>1</v>
      </c>
      <c r="J15" s="20">
        <v>2120</v>
      </c>
      <c r="K15" s="20">
        <v>7</v>
      </c>
      <c r="L15" s="20">
        <v>165</v>
      </c>
      <c r="M15" s="20">
        <v>150</v>
      </c>
      <c r="N15" s="20">
        <v>70</v>
      </c>
      <c r="O15" s="20">
        <v>11</v>
      </c>
      <c r="P15" s="20">
        <v>10</v>
      </c>
      <c r="Q15" s="20">
        <v>1</v>
      </c>
      <c r="R15" s="20">
        <v>525835</v>
      </c>
      <c r="S15" s="20">
        <v>265254</v>
      </c>
      <c r="T15" s="60">
        <f t="shared" si="5"/>
        <v>47.885743626803091</v>
      </c>
      <c r="U15" s="60">
        <f t="shared" si="6"/>
        <v>94.927880446666208</v>
      </c>
      <c r="V15" s="60">
        <f t="shared" si="2"/>
        <v>92.32660016437076</v>
      </c>
      <c r="W15" s="61">
        <f t="shared" si="7"/>
        <v>4.368546465448769E-3</v>
      </c>
      <c r="X15" s="61">
        <f t="shared" si="4"/>
        <v>4.49162923642303E-3</v>
      </c>
      <c r="Y15" s="62">
        <f>'Órdenes y Medidas'!C18/'Denuncias-Renuncias'!G15</f>
        <v>0.27243844320889593</v>
      </c>
      <c r="Z15" s="62">
        <f>'Órdenes y Medidas'!C18/'Denuncias-Renuncias'!C15</f>
        <v>0.28011433238056349</v>
      </c>
    </row>
    <row r="16" spans="2:26" ht="20.100000000000001" customHeight="1" thickBot="1" x14ac:dyDescent="0.25">
      <c r="B16" s="4" t="s">
        <v>203</v>
      </c>
      <c r="C16" s="20">
        <v>1974</v>
      </c>
      <c r="D16" s="20">
        <v>1878</v>
      </c>
      <c r="E16" s="20">
        <v>96</v>
      </c>
      <c r="F16" s="20">
        <v>23</v>
      </c>
      <c r="G16" s="20">
        <v>1999</v>
      </c>
      <c r="H16" s="20">
        <v>44</v>
      </c>
      <c r="I16" s="20">
        <v>4</v>
      </c>
      <c r="J16" s="20">
        <v>1434</v>
      </c>
      <c r="K16" s="20">
        <v>54</v>
      </c>
      <c r="L16" s="20">
        <v>356</v>
      </c>
      <c r="M16" s="20">
        <v>80</v>
      </c>
      <c r="N16" s="20">
        <v>27</v>
      </c>
      <c r="O16" s="20">
        <v>110</v>
      </c>
      <c r="P16" s="20">
        <v>100</v>
      </c>
      <c r="Q16" s="20">
        <v>10</v>
      </c>
      <c r="R16" s="20">
        <v>627190</v>
      </c>
      <c r="S16" s="20">
        <v>316867</v>
      </c>
      <c r="T16" s="60">
        <f t="shared" si="5"/>
        <v>31.872319392847462</v>
      </c>
      <c r="U16" s="60">
        <f t="shared" si="6"/>
        <v>63.086405337255066</v>
      </c>
      <c r="V16" s="60">
        <f t="shared" si="2"/>
        <v>62.297430783262378</v>
      </c>
      <c r="W16" s="61">
        <f t="shared" si="7"/>
        <v>5.5027513756878442E-2</v>
      </c>
      <c r="X16" s="61">
        <f t="shared" si="4"/>
        <v>5.5724417426545089E-2</v>
      </c>
      <c r="Y16" s="62">
        <f>'Órdenes y Medidas'!C19/'Denuncias-Renuncias'!G16</f>
        <v>0.18759379689844921</v>
      </c>
      <c r="Z16" s="62">
        <f>'Órdenes y Medidas'!C19/'Denuncias-Renuncias'!C16</f>
        <v>0.1899696048632219</v>
      </c>
    </row>
    <row r="17" spans="2:26" ht="20.100000000000001" customHeight="1" thickBot="1" x14ac:dyDescent="0.25">
      <c r="B17" s="4" t="s">
        <v>204</v>
      </c>
      <c r="C17" s="20">
        <v>7207</v>
      </c>
      <c r="D17" s="20">
        <v>4656</v>
      </c>
      <c r="E17" s="20">
        <v>2551</v>
      </c>
      <c r="F17" s="20">
        <v>10</v>
      </c>
      <c r="G17" s="20">
        <v>7217</v>
      </c>
      <c r="H17" s="20">
        <v>70</v>
      </c>
      <c r="I17" s="20">
        <v>1</v>
      </c>
      <c r="J17" s="20">
        <v>5057</v>
      </c>
      <c r="K17" s="20">
        <v>67</v>
      </c>
      <c r="L17" s="20">
        <v>1360</v>
      </c>
      <c r="M17" s="20">
        <v>548</v>
      </c>
      <c r="N17" s="20">
        <v>114</v>
      </c>
      <c r="O17" s="20">
        <v>493</v>
      </c>
      <c r="P17" s="20">
        <v>308</v>
      </c>
      <c r="Q17" s="20">
        <v>185</v>
      </c>
      <c r="R17" s="20">
        <v>1781912</v>
      </c>
      <c r="S17" s="20">
        <v>908333</v>
      </c>
      <c r="T17" s="60">
        <f t="shared" si="5"/>
        <v>40.501438903829147</v>
      </c>
      <c r="U17" s="60">
        <f t="shared" si="6"/>
        <v>79.453240166326665</v>
      </c>
      <c r="V17" s="60">
        <f t="shared" si="2"/>
        <v>79.34314838280676</v>
      </c>
      <c r="W17" s="61">
        <f t="shared" si="7"/>
        <v>6.831093252043785E-2</v>
      </c>
      <c r="X17" s="61">
        <f t="shared" si="4"/>
        <v>6.8405716664354105E-2</v>
      </c>
      <c r="Y17" s="62">
        <f>'Órdenes y Medidas'!C20/'Denuncias-Renuncias'!G17</f>
        <v>0.1725093529167244</v>
      </c>
      <c r="Z17" s="62">
        <f>'Órdenes y Medidas'!C20/'Denuncias-Renuncias'!C17</f>
        <v>0.17274871652560012</v>
      </c>
    </row>
    <row r="18" spans="2:26" ht="20.100000000000001" customHeight="1" thickBot="1" x14ac:dyDescent="0.25">
      <c r="B18" s="4" t="s">
        <v>205</v>
      </c>
      <c r="C18" s="20">
        <v>6091</v>
      </c>
      <c r="D18" s="20">
        <v>5137</v>
      </c>
      <c r="E18" s="20">
        <v>954</v>
      </c>
      <c r="F18" s="20">
        <v>9</v>
      </c>
      <c r="G18" s="20">
        <v>6102</v>
      </c>
      <c r="H18" s="20">
        <v>60</v>
      </c>
      <c r="I18" s="20">
        <v>0</v>
      </c>
      <c r="J18" s="20">
        <v>4481</v>
      </c>
      <c r="K18" s="20">
        <v>44</v>
      </c>
      <c r="L18" s="20">
        <v>718</v>
      </c>
      <c r="M18" s="20">
        <v>737</v>
      </c>
      <c r="N18" s="20">
        <v>62</v>
      </c>
      <c r="O18" s="20">
        <v>649</v>
      </c>
      <c r="P18" s="20">
        <v>507</v>
      </c>
      <c r="Q18" s="20">
        <v>142</v>
      </c>
      <c r="R18" s="20">
        <v>1947852</v>
      </c>
      <c r="S18" s="20">
        <v>996769</v>
      </c>
      <c r="T18" s="60">
        <f t="shared" si="5"/>
        <v>31.326815384331049</v>
      </c>
      <c r="U18" s="60">
        <f t="shared" si="6"/>
        <v>61.217794694658437</v>
      </c>
      <c r="V18" s="60">
        <f t="shared" si="2"/>
        <v>61.107438132606454</v>
      </c>
      <c r="W18" s="61">
        <f t="shared" si="7"/>
        <v>0.10635857096034088</v>
      </c>
      <c r="X18" s="61">
        <f t="shared" si="4"/>
        <v>0.10655064849778362</v>
      </c>
      <c r="Y18" s="62">
        <f>'Órdenes y Medidas'!C21/'Denuncias-Renuncias'!G18</f>
        <v>0.28498852835136024</v>
      </c>
      <c r="Z18" s="62">
        <f>'Órdenes y Medidas'!C21/'Denuncias-Renuncias'!C18</f>
        <v>0.28550320144475455</v>
      </c>
    </row>
    <row r="19" spans="2:26" ht="20.100000000000001" customHeight="1" thickBot="1" x14ac:dyDescent="0.25">
      <c r="B19" s="4" t="s">
        <v>206</v>
      </c>
      <c r="C19" s="20">
        <v>465</v>
      </c>
      <c r="D19" s="20">
        <v>273</v>
      </c>
      <c r="E19" s="20">
        <v>192</v>
      </c>
      <c r="F19" s="20">
        <v>4</v>
      </c>
      <c r="G19" s="20">
        <v>473</v>
      </c>
      <c r="H19" s="20">
        <v>17</v>
      </c>
      <c r="I19" s="20">
        <v>0</v>
      </c>
      <c r="J19" s="20">
        <v>393</v>
      </c>
      <c r="K19" s="20">
        <v>11</v>
      </c>
      <c r="L19" s="20">
        <v>31</v>
      </c>
      <c r="M19" s="20">
        <v>21</v>
      </c>
      <c r="N19" s="20">
        <v>0</v>
      </c>
      <c r="O19" s="20">
        <v>12</v>
      </c>
      <c r="P19" s="20">
        <v>8</v>
      </c>
      <c r="Q19" s="20">
        <v>4</v>
      </c>
      <c r="R19" s="20">
        <v>224264</v>
      </c>
      <c r="S19" s="20">
        <v>110657</v>
      </c>
      <c r="T19" s="60">
        <f t="shared" si="5"/>
        <v>21.091213926443835</v>
      </c>
      <c r="U19" s="60">
        <f t="shared" si="6"/>
        <v>42.744697579005397</v>
      </c>
      <c r="V19" s="60">
        <f t="shared" si="2"/>
        <v>42.021742863081414</v>
      </c>
      <c r="W19" s="61">
        <f t="shared" si="7"/>
        <v>2.5369978858350951E-2</v>
      </c>
      <c r="X19" s="61">
        <f t="shared" si="4"/>
        <v>2.5806451612903226E-2</v>
      </c>
      <c r="Y19" s="62">
        <f>'Órdenes y Medidas'!C22/'Denuncias-Renuncias'!G19</f>
        <v>0.35517970401691334</v>
      </c>
      <c r="Z19" s="62">
        <f>'Órdenes y Medidas'!C22/'Denuncias-Renuncias'!C19</f>
        <v>0.36129032258064514</v>
      </c>
    </row>
    <row r="20" spans="2:26" ht="20.100000000000001" customHeight="1" thickBot="1" x14ac:dyDescent="0.25">
      <c r="B20" s="4" t="s">
        <v>207</v>
      </c>
      <c r="C20" s="20">
        <v>196</v>
      </c>
      <c r="D20" s="20">
        <v>132</v>
      </c>
      <c r="E20" s="20">
        <v>64</v>
      </c>
      <c r="F20" s="20">
        <v>2</v>
      </c>
      <c r="G20" s="20">
        <v>196</v>
      </c>
      <c r="H20" s="20">
        <v>5</v>
      </c>
      <c r="I20" s="20">
        <v>0</v>
      </c>
      <c r="J20" s="20">
        <v>165</v>
      </c>
      <c r="K20" s="20">
        <v>3</v>
      </c>
      <c r="L20" s="20">
        <v>14</v>
      </c>
      <c r="M20" s="20">
        <v>5</v>
      </c>
      <c r="N20" s="20">
        <v>4</v>
      </c>
      <c r="O20" s="20">
        <v>0</v>
      </c>
      <c r="P20" s="20">
        <v>0</v>
      </c>
      <c r="Q20" s="20">
        <v>0</v>
      </c>
      <c r="R20" s="20">
        <v>134545</v>
      </c>
      <c r="S20" s="20">
        <v>66258</v>
      </c>
      <c r="T20" s="60">
        <f t="shared" si="5"/>
        <v>14.567616782489131</v>
      </c>
      <c r="U20" s="60">
        <f t="shared" si="6"/>
        <v>29.581333574813609</v>
      </c>
      <c r="V20" s="60">
        <f t="shared" si="2"/>
        <v>29.581333574813609</v>
      </c>
      <c r="W20" s="61">
        <f t="shared" si="7"/>
        <v>0</v>
      </c>
      <c r="X20" s="61">
        <f t="shared" si="4"/>
        <v>0</v>
      </c>
      <c r="Y20" s="62">
        <f>'Órdenes y Medidas'!C23/'Denuncias-Renuncias'!G20</f>
        <v>0.26530612244897961</v>
      </c>
      <c r="Z20" s="62">
        <f>'Órdenes y Medidas'!C23/'Denuncias-Renuncias'!C20</f>
        <v>0.26530612244897961</v>
      </c>
    </row>
    <row r="21" spans="2:26" ht="20.100000000000001" customHeight="1" thickBot="1" x14ac:dyDescent="0.25">
      <c r="B21" s="4" t="s">
        <v>208</v>
      </c>
      <c r="C21" s="20">
        <v>2900</v>
      </c>
      <c r="D21" s="20">
        <v>1728</v>
      </c>
      <c r="E21" s="20">
        <v>1172</v>
      </c>
      <c r="F21" s="20">
        <v>7</v>
      </c>
      <c r="G21" s="20">
        <v>3339</v>
      </c>
      <c r="H21" s="20">
        <v>3</v>
      </c>
      <c r="I21" s="20">
        <v>0</v>
      </c>
      <c r="J21" s="20">
        <v>1789</v>
      </c>
      <c r="K21" s="20">
        <v>64</v>
      </c>
      <c r="L21" s="20">
        <v>1167</v>
      </c>
      <c r="M21" s="20">
        <v>313</v>
      </c>
      <c r="N21" s="20">
        <v>3</v>
      </c>
      <c r="O21" s="20">
        <v>704</v>
      </c>
      <c r="P21" s="20">
        <v>355</v>
      </c>
      <c r="Q21" s="20">
        <v>349</v>
      </c>
      <c r="R21" s="20">
        <v>967452</v>
      </c>
      <c r="S21" s="20">
        <v>494098</v>
      </c>
      <c r="T21" s="60">
        <f t="shared" si="5"/>
        <v>34.513340196722936</v>
      </c>
      <c r="U21" s="60">
        <f t="shared" si="6"/>
        <v>67.57768701755522</v>
      </c>
      <c r="V21" s="60">
        <f t="shared" si="2"/>
        <v>58.692809928394773</v>
      </c>
      <c r="W21" s="61">
        <f t="shared" si="7"/>
        <v>0.21084156933213538</v>
      </c>
      <c r="X21" s="61">
        <f t="shared" si="4"/>
        <v>0.24275862068965517</v>
      </c>
      <c r="Y21" s="62">
        <f>'Órdenes y Medidas'!C24/'Denuncias-Renuncias'!G21</f>
        <v>0.19377058999700508</v>
      </c>
      <c r="Z21" s="62">
        <f>'Órdenes y Medidas'!C24/'Denuncias-Renuncias'!C21</f>
        <v>0.22310344827586207</v>
      </c>
    </row>
    <row r="22" spans="2:26" ht="20.100000000000001" customHeight="1" thickBot="1" x14ac:dyDescent="0.25">
      <c r="B22" s="4" t="s">
        <v>209</v>
      </c>
      <c r="C22" s="20">
        <v>2520</v>
      </c>
      <c r="D22" s="20">
        <v>2010</v>
      </c>
      <c r="E22" s="20">
        <v>510</v>
      </c>
      <c r="F22" s="20">
        <v>32</v>
      </c>
      <c r="G22" s="20">
        <v>2532</v>
      </c>
      <c r="H22" s="20">
        <v>12</v>
      </c>
      <c r="I22" s="20">
        <v>3</v>
      </c>
      <c r="J22" s="20">
        <v>1724</v>
      </c>
      <c r="K22" s="20">
        <v>37</v>
      </c>
      <c r="L22" s="20">
        <v>385</v>
      </c>
      <c r="M22" s="20">
        <v>305</v>
      </c>
      <c r="N22" s="20">
        <v>66</v>
      </c>
      <c r="O22" s="20">
        <v>200</v>
      </c>
      <c r="P22" s="20">
        <v>142</v>
      </c>
      <c r="Q22" s="20">
        <v>58</v>
      </c>
      <c r="R22" s="20">
        <v>1011792</v>
      </c>
      <c r="S22" s="20">
        <v>529127</v>
      </c>
      <c r="T22" s="60">
        <f t="shared" si="5"/>
        <v>25.024906304853172</v>
      </c>
      <c r="U22" s="60">
        <f t="shared" si="6"/>
        <v>47.852405944130616</v>
      </c>
      <c r="V22" s="60">
        <f t="shared" si="2"/>
        <v>47.625617290366968</v>
      </c>
      <c r="W22" s="61">
        <f t="shared" si="7"/>
        <v>7.8988941548183256E-2</v>
      </c>
      <c r="X22" s="61">
        <f t="shared" si="4"/>
        <v>7.9365079365079361E-2</v>
      </c>
      <c r="Y22" s="62">
        <f>'Órdenes y Medidas'!C25/'Denuncias-Renuncias'!G22</f>
        <v>0.25315955766192733</v>
      </c>
      <c r="Z22" s="62">
        <f>'Órdenes y Medidas'!C25/'Denuncias-Renuncias'!C22</f>
        <v>0.25436507936507935</v>
      </c>
    </row>
    <row r="23" spans="2:26" ht="20.100000000000001" customHeight="1" thickBot="1" x14ac:dyDescent="0.25">
      <c r="B23" s="4" t="s">
        <v>210</v>
      </c>
      <c r="C23" s="20">
        <v>6058</v>
      </c>
      <c r="D23" s="20">
        <v>3759</v>
      </c>
      <c r="E23" s="20">
        <v>2299</v>
      </c>
      <c r="F23" s="20">
        <v>37</v>
      </c>
      <c r="G23" s="20">
        <v>6363</v>
      </c>
      <c r="H23" s="20">
        <v>61</v>
      </c>
      <c r="I23" s="20">
        <v>1</v>
      </c>
      <c r="J23" s="20">
        <v>4906</v>
      </c>
      <c r="K23" s="20">
        <v>207</v>
      </c>
      <c r="L23" s="20">
        <v>766</v>
      </c>
      <c r="M23" s="20">
        <v>370</v>
      </c>
      <c r="N23" s="20">
        <v>52</v>
      </c>
      <c r="O23" s="20">
        <v>652</v>
      </c>
      <c r="P23" s="20">
        <v>393</v>
      </c>
      <c r="Q23" s="20">
        <v>259</v>
      </c>
      <c r="R23" s="20">
        <v>1173008</v>
      </c>
      <c r="S23" s="20">
        <v>588155</v>
      </c>
      <c r="T23" s="60">
        <f t="shared" si="5"/>
        <v>54.245154338248334</v>
      </c>
      <c r="U23" s="60">
        <f t="shared" si="6"/>
        <v>108.18576735724426</v>
      </c>
      <c r="V23" s="60">
        <f t="shared" si="2"/>
        <v>103.00005950812286</v>
      </c>
      <c r="W23" s="61">
        <f t="shared" si="7"/>
        <v>0.10246738959610246</v>
      </c>
      <c r="X23" s="61">
        <f t="shared" si="4"/>
        <v>0.10762627930009905</v>
      </c>
      <c r="Y23" s="62">
        <f>'Órdenes y Medidas'!C26/'Denuncias-Renuncias'!G23</f>
        <v>0.14097123998114097</v>
      </c>
      <c r="Z23" s="62">
        <f>'Órdenes y Medidas'!C26/'Denuncias-Renuncias'!C23</f>
        <v>0.14806866952789699</v>
      </c>
    </row>
    <row r="24" spans="2:26" ht="20.100000000000001" customHeight="1" thickBot="1" x14ac:dyDescent="0.25">
      <c r="B24" s="4" t="s">
        <v>211</v>
      </c>
      <c r="C24" s="20">
        <v>5002</v>
      </c>
      <c r="D24" s="20">
        <v>4041</v>
      </c>
      <c r="E24" s="20">
        <v>961</v>
      </c>
      <c r="F24" s="20">
        <v>10</v>
      </c>
      <c r="G24" s="20">
        <v>5033</v>
      </c>
      <c r="H24" s="20">
        <v>31</v>
      </c>
      <c r="I24" s="20">
        <v>3</v>
      </c>
      <c r="J24" s="20">
        <v>3114</v>
      </c>
      <c r="K24" s="20">
        <v>77</v>
      </c>
      <c r="L24" s="20">
        <v>607</v>
      </c>
      <c r="M24" s="20">
        <v>1000</v>
      </c>
      <c r="N24" s="20">
        <v>201</v>
      </c>
      <c r="O24" s="20">
        <v>539</v>
      </c>
      <c r="P24" s="20">
        <v>374</v>
      </c>
      <c r="Q24" s="20">
        <v>165</v>
      </c>
      <c r="R24" s="20">
        <v>1128539</v>
      </c>
      <c r="S24" s="20">
        <v>567258</v>
      </c>
      <c r="T24" s="60">
        <f t="shared" si="5"/>
        <v>44.59748400365428</v>
      </c>
      <c r="U24" s="60">
        <f t="shared" si="6"/>
        <v>88.725059849310199</v>
      </c>
      <c r="V24" s="60">
        <f t="shared" si="2"/>
        <v>88.178571302652415</v>
      </c>
      <c r="W24" s="61">
        <f t="shared" si="7"/>
        <v>0.1070931849791377</v>
      </c>
      <c r="X24" s="61">
        <f t="shared" si="4"/>
        <v>0.10775689724110356</v>
      </c>
      <c r="Y24" s="62">
        <f>'Órdenes y Medidas'!C27/'Denuncias-Renuncias'!G24</f>
        <v>0.2026624279753626</v>
      </c>
      <c r="Z24" s="62">
        <f>'Órdenes y Medidas'!C27/'Denuncias-Renuncias'!C24</f>
        <v>0.20391843262694923</v>
      </c>
    </row>
    <row r="25" spans="2:26" ht="20.100000000000001" customHeight="1" thickBot="1" x14ac:dyDescent="0.25">
      <c r="B25" s="4" t="s">
        <v>212</v>
      </c>
      <c r="C25" s="20">
        <v>3969</v>
      </c>
      <c r="D25" s="20">
        <v>3241</v>
      </c>
      <c r="E25" s="20">
        <v>728</v>
      </c>
      <c r="F25" s="20">
        <v>2</v>
      </c>
      <c r="G25" s="20">
        <v>3969</v>
      </c>
      <c r="H25" s="20">
        <v>59</v>
      </c>
      <c r="I25" s="20">
        <v>7</v>
      </c>
      <c r="J25" s="20">
        <v>3061</v>
      </c>
      <c r="K25" s="20">
        <v>81</v>
      </c>
      <c r="L25" s="20">
        <v>460</v>
      </c>
      <c r="M25" s="20">
        <v>217</v>
      </c>
      <c r="N25" s="20">
        <v>84</v>
      </c>
      <c r="O25" s="20">
        <v>432</v>
      </c>
      <c r="P25" s="20">
        <v>337</v>
      </c>
      <c r="Q25" s="20">
        <v>95</v>
      </c>
      <c r="R25" s="20">
        <v>1044405</v>
      </c>
      <c r="S25" s="20">
        <v>531506</v>
      </c>
      <c r="T25" s="60">
        <f t="shared" si="5"/>
        <v>38.002499030548492</v>
      </c>
      <c r="U25" s="60">
        <f t="shared" si="6"/>
        <v>74.674603861480392</v>
      </c>
      <c r="V25" s="60">
        <f t="shared" si="2"/>
        <v>74.674603861480392</v>
      </c>
      <c r="W25" s="61">
        <f t="shared" si="7"/>
        <v>0.10884353741496598</v>
      </c>
      <c r="X25" s="61">
        <f t="shared" si="4"/>
        <v>0.10884353741496598</v>
      </c>
      <c r="Y25" s="62">
        <f>'Órdenes y Medidas'!C28/'Denuncias-Renuncias'!G25</f>
        <v>0.21567145376669186</v>
      </c>
      <c r="Z25" s="62">
        <f>'Órdenes y Medidas'!C28/'Denuncias-Renuncias'!C25</f>
        <v>0.21567145376669186</v>
      </c>
    </row>
    <row r="26" spans="2:26" ht="20.100000000000001" customHeight="1" thickBot="1" x14ac:dyDescent="0.25">
      <c r="B26" s="5" t="s">
        <v>213</v>
      </c>
      <c r="C26" s="31">
        <v>1819</v>
      </c>
      <c r="D26" s="31">
        <v>1434</v>
      </c>
      <c r="E26" s="31">
        <v>385</v>
      </c>
      <c r="F26" s="31">
        <v>7</v>
      </c>
      <c r="G26" s="31">
        <v>1898</v>
      </c>
      <c r="H26" s="31">
        <v>10</v>
      </c>
      <c r="I26" s="31">
        <v>2</v>
      </c>
      <c r="J26" s="31">
        <v>1113</v>
      </c>
      <c r="K26" s="31">
        <v>42</v>
      </c>
      <c r="L26" s="31">
        <v>171</v>
      </c>
      <c r="M26" s="31">
        <v>173</v>
      </c>
      <c r="N26" s="31">
        <v>387</v>
      </c>
      <c r="O26" s="31">
        <v>171</v>
      </c>
      <c r="P26" s="31">
        <v>133</v>
      </c>
      <c r="Q26" s="31">
        <v>38</v>
      </c>
      <c r="R26" s="31">
        <v>584507</v>
      </c>
      <c r="S26" s="31">
        <v>301129</v>
      </c>
      <c r="T26" s="60">
        <f t="shared" si="5"/>
        <v>32.47180957627539</v>
      </c>
      <c r="U26" s="60">
        <f t="shared" si="6"/>
        <v>63.029465777125424</v>
      </c>
      <c r="V26" s="60">
        <f t="shared" si="2"/>
        <v>60.406005399679202</v>
      </c>
      <c r="W26" s="61">
        <f t="shared" si="7"/>
        <v>9.0094836670179132E-2</v>
      </c>
      <c r="X26" s="61">
        <f t="shared" si="4"/>
        <v>9.4007696536558549E-2</v>
      </c>
      <c r="Y26" s="62">
        <f>'Órdenes y Medidas'!C29/'Denuncias-Renuncias'!G26</f>
        <v>0.19178082191780821</v>
      </c>
      <c r="Z26" s="62">
        <f>'Órdenes y Medidas'!C29/'Denuncias-Renuncias'!C26</f>
        <v>0.20010995052226499</v>
      </c>
    </row>
    <row r="27" spans="2:26" ht="20.100000000000001" customHeight="1" thickBot="1" x14ac:dyDescent="0.25">
      <c r="B27" s="6" t="s">
        <v>214</v>
      </c>
      <c r="C27" s="33">
        <v>398</v>
      </c>
      <c r="D27" s="33">
        <v>312</v>
      </c>
      <c r="E27" s="33">
        <v>86</v>
      </c>
      <c r="F27" s="33">
        <v>0</v>
      </c>
      <c r="G27" s="33">
        <v>398</v>
      </c>
      <c r="H27" s="33">
        <v>0</v>
      </c>
      <c r="I27" s="33">
        <v>1</v>
      </c>
      <c r="J27" s="33">
        <v>360</v>
      </c>
      <c r="K27" s="33">
        <v>2</v>
      </c>
      <c r="L27" s="33">
        <v>13</v>
      </c>
      <c r="M27" s="33">
        <v>17</v>
      </c>
      <c r="N27" s="33">
        <v>5</v>
      </c>
      <c r="O27" s="33">
        <v>0</v>
      </c>
      <c r="P27" s="33">
        <v>0</v>
      </c>
      <c r="Q27" s="33">
        <v>0</v>
      </c>
      <c r="R27" s="33">
        <v>158421</v>
      </c>
      <c r="S27" s="33">
        <v>78859</v>
      </c>
      <c r="T27" s="60">
        <f t="shared" si="5"/>
        <v>25.122931934528882</v>
      </c>
      <c r="U27" s="60">
        <f t="shared" si="6"/>
        <v>50.469825891781532</v>
      </c>
      <c r="V27" s="60">
        <f t="shared" si="2"/>
        <v>50.469825891781532</v>
      </c>
      <c r="W27" s="61">
        <f t="shared" si="7"/>
        <v>0</v>
      </c>
      <c r="X27" s="61">
        <f t="shared" si="4"/>
        <v>0</v>
      </c>
      <c r="Y27" s="62">
        <f>'Órdenes y Medidas'!C30/'Denuncias-Renuncias'!G27</f>
        <v>0.38944723618090454</v>
      </c>
      <c r="Z27" s="62">
        <f>'Órdenes y Medidas'!C30/'Denuncias-Renuncias'!C27</f>
        <v>0.38944723618090454</v>
      </c>
    </row>
    <row r="28" spans="2:26" ht="20.100000000000001" customHeight="1" thickBot="1" x14ac:dyDescent="0.25">
      <c r="B28" s="4" t="s">
        <v>215</v>
      </c>
      <c r="C28" s="33">
        <v>851</v>
      </c>
      <c r="D28" s="33">
        <v>528</v>
      </c>
      <c r="E28" s="33">
        <v>323</v>
      </c>
      <c r="F28" s="33">
        <v>3</v>
      </c>
      <c r="G28" s="33">
        <v>857</v>
      </c>
      <c r="H28" s="33">
        <v>0</v>
      </c>
      <c r="I28" s="33">
        <v>3</v>
      </c>
      <c r="J28" s="33">
        <v>720</v>
      </c>
      <c r="K28" s="33">
        <v>20</v>
      </c>
      <c r="L28" s="33">
        <v>92</v>
      </c>
      <c r="M28" s="33">
        <v>21</v>
      </c>
      <c r="N28" s="33">
        <v>1</v>
      </c>
      <c r="O28" s="33">
        <v>183</v>
      </c>
      <c r="P28" s="33">
        <v>95</v>
      </c>
      <c r="Q28" s="33">
        <v>88</v>
      </c>
      <c r="R28" s="33">
        <v>356055</v>
      </c>
      <c r="S28" s="33">
        <v>178135</v>
      </c>
      <c r="T28" s="60">
        <f t="shared" si="5"/>
        <v>24.069315133897852</v>
      </c>
      <c r="U28" s="60">
        <f t="shared" si="6"/>
        <v>48.109579813063128</v>
      </c>
      <c r="V28" s="60">
        <f t="shared" si="2"/>
        <v>47.772756617172369</v>
      </c>
      <c r="W28" s="61">
        <f t="shared" si="7"/>
        <v>0.21353558926487748</v>
      </c>
      <c r="X28" s="61">
        <f t="shared" si="4"/>
        <v>0.21504112808460635</v>
      </c>
      <c r="Y28" s="62">
        <f>'Órdenes y Medidas'!C31/'Denuncias-Renuncias'!G28</f>
        <v>0.34539089848308052</v>
      </c>
      <c r="Z28" s="62">
        <f>'Órdenes y Medidas'!C31/'Denuncias-Renuncias'!C28</f>
        <v>0.34782608695652173</v>
      </c>
    </row>
    <row r="29" spans="2:26" ht="20.100000000000001" customHeight="1" thickBot="1" x14ac:dyDescent="0.25">
      <c r="B29" s="4" t="s">
        <v>216</v>
      </c>
      <c r="C29" s="32">
        <v>881</v>
      </c>
      <c r="D29" s="32">
        <v>764</v>
      </c>
      <c r="E29" s="32">
        <v>117</v>
      </c>
      <c r="F29" s="32">
        <v>3</v>
      </c>
      <c r="G29" s="32">
        <v>882</v>
      </c>
      <c r="H29" s="32">
        <v>8</v>
      </c>
      <c r="I29" s="32">
        <v>0</v>
      </c>
      <c r="J29" s="32">
        <v>815</v>
      </c>
      <c r="K29" s="32">
        <v>2</v>
      </c>
      <c r="L29" s="32">
        <v>15</v>
      </c>
      <c r="M29" s="32">
        <v>40</v>
      </c>
      <c r="N29" s="32">
        <v>2</v>
      </c>
      <c r="O29" s="32">
        <v>66</v>
      </c>
      <c r="P29" s="32">
        <v>54</v>
      </c>
      <c r="Q29" s="32">
        <v>12</v>
      </c>
      <c r="R29" s="32">
        <v>451706</v>
      </c>
      <c r="S29" s="32">
        <v>232174</v>
      </c>
      <c r="T29" s="60">
        <f t="shared" si="5"/>
        <v>19.525974859753912</v>
      </c>
      <c r="U29" s="60">
        <f t="shared" si="6"/>
        <v>37.988749816947632</v>
      </c>
      <c r="V29" s="60">
        <f t="shared" si="2"/>
        <v>37.945678672030461</v>
      </c>
      <c r="W29" s="61">
        <f t="shared" si="7"/>
        <v>7.4829931972789115E-2</v>
      </c>
      <c r="X29" s="61">
        <f t="shared" si="4"/>
        <v>7.4914869466515321E-2</v>
      </c>
      <c r="Y29" s="62">
        <f>'Órdenes y Medidas'!C32/'Denuncias-Renuncias'!G29</f>
        <v>0.23922902494331066</v>
      </c>
      <c r="Z29" s="62">
        <f>'Órdenes y Medidas'!C32/'Denuncias-Renuncias'!C29</f>
        <v>0.23950056753688989</v>
      </c>
    </row>
    <row r="30" spans="2:26" ht="20.100000000000001" customHeight="1" thickBot="1" x14ac:dyDescent="0.25">
      <c r="B30" s="4" t="s">
        <v>217</v>
      </c>
      <c r="C30" s="20">
        <v>323</v>
      </c>
      <c r="D30" s="20">
        <v>280</v>
      </c>
      <c r="E30" s="20">
        <v>43</v>
      </c>
      <c r="F30" s="20">
        <v>0</v>
      </c>
      <c r="G30" s="20">
        <v>323</v>
      </c>
      <c r="H30" s="20">
        <v>1</v>
      </c>
      <c r="I30" s="20">
        <v>0</v>
      </c>
      <c r="J30" s="20">
        <v>310</v>
      </c>
      <c r="K30" s="20">
        <v>1</v>
      </c>
      <c r="L30" s="20">
        <v>10</v>
      </c>
      <c r="M30" s="20">
        <v>0</v>
      </c>
      <c r="N30" s="20">
        <v>1</v>
      </c>
      <c r="O30" s="20">
        <v>0</v>
      </c>
      <c r="P30" s="20">
        <v>0</v>
      </c>
      <c r="Q30" s="20">
        <v>0</v>
      </c>
      <c r="R30" s="20">
        <v>159123</v>
      </c>
      <c r="S30" s="20">
        <v>80282</v>
      </c>
      <c r="T30" s="60">
        <f t="shared" si="5"/>
        <v>20.298762592459923</v>
      </c>
      <c r="U30" s="60">
        <f t="shared" si="6"/>
        <v>40.233178047382978</v>
      </c>
      <c r="V30" s="60">
        <f t="shared" si="2"/>
        <v>40.233178047382978</v>
      </c>
      <c r="W30" s="61">
        <f t="shared" si="7"/>
        <v>0</v>
      </c>
      <c r="X30" s="61">
        <f t="shared" si="4"/>
        <v>0</v>
      </c>
      <c r="Y30" s="62">
        <f>'Órdenes y Medidas'!C33/'Denuncias-Renuncias'!G30</f>
        <v>0.37461300309597523</v>
      </c>
      <c r="Z30" s="62">
        <f>'Órdenes y Medidas'!C33/'Denuncias-Renuncias'!C30</f>
        <v>0.37461300309597523</v>
      </c>
    </row>
    <row r="31" spans="2:26" ht="20.100000000000001" customHeight="1" thickBot="1" x14ac:dyDescent="0.25">
      <c r="B31" s="4" t="s">
        <v>218</v>
      </c>
      <c r="C31" s="20">
        <v>385</v>
      </c>
      <c r="D31" s="20">
        <v>329</v>
      </c>
      <c r="E31" s="20">
        <v>56</v>
      </c>
      <c r="F31" s="20">
        <v>0</v>
      </c>
      <c r="G31" s="20">
        <v>385</v>
      </c>
      <c r="H31" s="20">
        <v>0</v>
      </c>
      <c r="I31" s="20">
        <v>0</v>
      </c>
      <c r="J31" s="20">
        <v>371</v>
      </c>
      <c r="K31" s="20">
        <v>1</v>
      </c>
      <c r="L31" s="20">
        <v>12</v>
      </c>
      <c r="M31" s="20">
        <v>1</v>
      </c>
      <c r="N31" s="20">
        <v>0</v>
      </c>
      <c r="O31" s="20">
        <v>20</v>
      </c>
      <c r="P31" s="20">
        <v>15</v>
      </c>
      <c r="Q31" s="20">
        <v>5</v>
      </c>
      <c r="R31" s="20">
        <v>327338</v>
      </c>
      <c r="S31" s="20">
        <v>168464</v>
      </c>
      <c r="T31" s="60">
        <f t="shared" si="5"/>
        <v>11.761543114456616</v>
      </c>
      <c r="U31" s="60">
        <f t="shared" si="6"/>
        <v>22.853547345426918</v>
      </c>
      <c r="V31" s="60">
        <f t="shared" si="2"/>
        <v>22.853547345426918</v>
      </c>
      <c r="W31" s="61">
        <f t="shared" si="7"/>
        <v>5.1948051948051951E-2</v>
      </c>
      <c r="X31" s="61">
        <f t="shared" si="4"/>
        <v>5.1948051948051951E-2</v>
      </c>
      <c r="Y31" s="62">
        <f>'Órdenes y Medidas'!C34/'Denuncias-Renuncias'!G31</f>
        <v>0.23636363636363636</v>
      </c>
      <c r="Z31" s="62">
        <f>'Órdenes y Medidas'!C34/'Denuncias-Renuncias'!C31</f>
        <v>0.23636363636363636</v>
      </c>
    </row>
    <row r="32" spans="2:26" ht="20.100000000000001" customHeight="1" thickBot="1" x14ac:dyDescent="0.25">
      <c r="B32" s="4" t="s">
        <v>219</v>
      </c>
      <c r="C32" s="20">
        <v>538</v>
      </c>
      <c r="D32" s="20">
        <v>322</v>
      </c>
      <c r="E32" s="20">
        <v>216</v>
      </c>
      <c r="F32" s="20">
        <v>1</v>
      </c>
      <c r="G32" s="20">
        <v>538</v>
      </c>
      <c r="H32" s="20">
        <v>4</v>
      </c>
      <c r="I32" s="20">
        <v>0</v>
      </c>
      <c r="J32" s="20">
        <v>434</v>
      </c>
      <c r="K32" s="20">
        <v>3</v>
      </c>
      <c r="L32" s="20">
        <v>28</v>
      </c>
      <c r="M32" s="20">
        <v>69</v>
      </c>
      <c r="N32" s="20">
        <v>0</v>
      </c>
      <c r="O32" s="20">
        <v>2</v>
      </c>
      <c r="P32" s="20">
        <v>2</v>
      </c>
      <c r="Q32" s="20">
        <v>0</v>
      </c>
      <c r="R32" s="20">
        <v>153663</v>
      </c>
      <c r="S32" s="20">
        <v>76592</v>
      </c>
      <c r="T32" s="60">
        <f t="shared" si="5"/>
        <v>35.011681406714693</v>
      </c>
      <c r="U32" s="60">
        <f t="shared" si="6"/>
        <v>70.242322958011286</v>
      </c>
      <c r="V32" s="60">
        <f t="shared" si="2"/>
        <v>70.242322958011286</v>
      </c>
      <c r="W32" s="61">
        <f t="shared" si="7"/>
        <v>3.7174721189591076E-3</v>
      </c>
      <c r="X32" s="61">
        <f t="shared" si="4"/>
        <v>3.7174721189591076E-3</v>
      </c>
      <c r="Y32" s="62">
        <f>'Órdenes y Medidas'!C35/'Denuncias-Renuncias'!G32</f>
        <v>0.1171003717472119</v>
      </c>
      <c r="Z32" s="62">
        <f>'Órdenes y Medidas'!C35/'Denuncias-Renuncias'!C32</f>
        <v>0.1171003717472119</v>
      </c>
    </row>
    <row r="33" spans="2:26" ht="20.100000000000001" customHeight="1" thickBot="1" x14ac:dyDescent="0.25">
      <c r="B33" s="4" t="s">
        <v>220</v>
      </c>
      <c r="C33" s="20">
        <v>166</v>
      </c>
      <c r="D33" s="20">
        <v>78</v>
      </c>
      <c r="E33" s="20">
        <v>88</v>
      </c>
      <c r="F33" s="20">
        <v>4</v>
      </c>
      <c r="G33" s="20">
        <v>166</v>
      </c>
      <c r="H33" s="20">
        <v>1</v>
      </c>
      <c r="I33" s="20">
        <v>1</v>
      </c>
      <c r="J33" s="20">
        <v>130</v>
      </c>
      <c r="K33" s="20">
        <v>2</v>
      </c>
      <c r="L33" s="20">
        <v>25</v>
      </c>
      <c r="M33" s="20">
        <v>4</v>
      </c>
      <c r="N33" s="20">
        <v>3</v>
      </c>
      <c r="O33" s="20">
        <v>33</v>
      </c>
      <c r="P33" s="20">
        <v>17</v>
      </c>
      <c r="Q33" s="20">
        <v>16</v>
      </c>
      <c r="R33" s="20">
        <v>88747</v>
      </c>
      <c r="S33" s="20">
        <v>43827</v>
      </c>
      <c r="T33" s="60">
        <f t="shared" si="5"/>
        <v>18.704857628990275</v>
      </c>
      <c r="U33" s="60">
        <f t="shared" si="6"/>
        <v>37.876195039587472</v>
      </c>
      <c r="V33" s="60">
        <f t="shared" si="2"/>
        <v>37.876195039587472</v>
      </c>
      <c r="W33" s="61">
        <f t="shared" si="7"/>
        <v>0.19879518072289157</v>
      </c>
      <c r="X33" s="61">
        <f t="shared" si="4"/>
        <v>0.19879518072289157</v>
      </c>
      <c r="Y33" s="62">
        <f>'Órdenes y Medidas'!C36/'Denuncias-Renuncias'!G33</f>
        <v>0.5662650602409639</v>
      </c>
      <c r="Z33" s="62">
        <f>'Órdenes y Medidas'!C36/'Denuncias-Renuncias'!C33</f>
        <v>0.5662650602409639</v>
      </c>
    </row>
    <row r="34" spans="2:26" ht="20.100000000000001" customHeight="1" thickBot="1" x14ac:dyDescent="0.25">
      <c r="B34" s="4" t="s">
        <v>221</v>
      </c>
      <c r="C34" s="20">
        <v>1335</v>
      </c>
      <c r="D34" s="20">
        <v>892</v>
      </c>
      <c r="E34" s="20">
        <v>443</v>
      </c>
      <c r="F34" s="20">
        <v>1</v>
      </c>
      <c r="G34" s="20">
        <v>1339</v>
      </c>
      <c r="H34" s="20">
        <v>41</v>
      </c>
      <c r="I34" s="20">
        <v>4</v>
      </c>
      <c r="J34" s="20">
        <v>899</v>
      </c>
      <c r="K34" s="20">
        <v>13</v>
      </c>
      <c r="L34" s="20">
        <v>357</v>
      </c>
      <c r="M34" s="20">
        <v>24</v>
      </c>
      <c r="N34" s="20">
        <v>1</v>
      </c>
      <c r="O34" s="20">
        <v>170</v>
      </c>
      <c r="P34" s="20">
        <v>42</v>
      </c>
      <c r="Q34" s="20">
        <v>128</v>
      </c>
      <c r="R34" s="20">
        <v>519361</v>
      </c>
      <c r="S34" s="20">
        <v>266518</v>
      </c>
      <c r="T34" s="60">
        <f t="shared" si="5"/>
        <v>25.781681720421826</v>
      </c>
      <c r="U34" s="60">
        <f t="shared" si="6"/>
        <v>50.240509083814224</v>
      </c>
      <c r="V34" s="60">
        <f t="shared" si="2"/>
        <v>50.090425412167285</v>
      </c>
      <c r="W34" s="61">
        <f t="shared" si="7"/>
        <v>0.12696041822255413</v>
      </c>
      <c r="X34" s="61">
        <f t="shared" si="4"/>
        <v>0.12734082397003746</v>
      </c>
      <c r="Y34" s="62">
        <f>'Órdenes y Medidas'!C37/'Denuncias-Renuncias'!G34</f>
        <v>0.32337565347274083</v>
      </c>
      <c r="Z34" s="62">
        <f>'Órdenes y Medidas'!C37/'Denuncias-Renuncias'!C34</f>
        <v>0.32434456928838951</v>
      </c>
    </row>
    <row r="35" spans="2:26" ht="20.100000000000001" customHeight="1" thickBot="1" x14ac:dyDescent="0.25">
      <c r="B35" s="4" t="s">
        <v>222</v>
      </c>
      <c r="C35" s="20">
        <v>282</v>
      </c>
      <c r="D35" s="20">
        <v>260</v>
      </c>
      <c r="E35" s="20">
        <v>22</v>
      </c>
      <c r="F35" s="20">
        <v>1</v>
      </c>
      <c r="G35" s="20">
        <v>282</v>
      </c>
      <c r="H35" s="20">
        <v>4</v>
      </c>
      <c r="I35" s="20">
        <v>0</v>
      </c>
      <c r="J35" s="20">
        <v>237</v>
      </c>
      <c r="K35" s="20">
        <v>9</v>
      </c>
      <c r="L35" s="20">
        <v>23</v>
      </c>
      <c r="M35" s="20">
        <v>1</v>
      </c>
      <c r="N35" s="20">
        <v>8</v>
      </c>
      <c r="O35" s="20">
        <v>0</v>
      </c>
      <c r="P35" s="20">
        <v>0</v>
      </c>
      <c r="Q35" s="20">
        <v>0</v>
      </c>
      <c r="R35" s="20">
        <v>168725</v>
      </c>
      <c r="S35" s="20">
        <v>85174</v>
      </c>
      <c r="T35" s="60">
        <f t="shared" si="5"/>
        <v>16.713587198103422</v>
      </c>
      <c r="U35" s="60">
        <f t="shared" si="6"/>
        <v>33.108695141709909</v>
      </c>
      <c r="V35" s="60">
        <f t="shared" si="2"/>
        <v>33.108695141709909</v>
      </c>
      <c r="W35" s="61">
        <f t="shared" si="7"/>
        <v>0</v>
      </c>
      <c r="X35" s="61">
        <f t="shared" si="4"/>
        <v>0</v>
      </c>
      <c r="Y35" s="62">
        <f>'Órdenes y Medidas'!C38/'Denuncias-Renuncias'!G35</f>
        <v>0.32624113475177308</v>
      </c>
      <c r="Z35" s="62">
        <f>'Órdenes y Medidas'!C38/'Denuncias-Renuncias'!C35</f>
        <v>0.32624113475177308</v>
      </c>
    </row>
    <row r="36" spans="2:26" ht="20.100000000000001" customHeight="1" thickBot="1" x14ac:dyDescent="0.25">
      <c r="B36" s="4" t="s">
        <v>223</v>
      </c>
      <c r="C36" s="20">
        <v>1027</v>
      </c>
      <c r="D36" s="20">
        <v>670</v>
      </c>
      <c r="E36" s="20">
        <v>357</v>
      </c>
      <c r="F36" s="20">
        <v>0</v>
      </c>
      <c r="G36" s="20">
        <v>1040</v>
      </c>
      <c r="H36" s="20">
        <v>0</v>
      </c>
      <c r="I36" s="20">
        <v>0</v>
      </c>
      <c r="J36" s="20">
        <v>935</v>
      </c>
      <c r="K36" s="20">
        <v>10</v>
      </c>
      <c r="L36" s="20">
        <v>60</v>
      </c>
      <c r="M36" s="20">
        <v>25</v>
      </c>
      <c r="N36" s="20">
        <v>10</v>
      </c>
      <c r="O36" s="20">
        <v>132</v>
      </c>
      <c r="P36" s="20">
        <v>87</v>
      </c>
      <c r="Q36" s="20">
        <v>45</v>
      </c>
      <c r="R36" s="20">
        <v>386464</v>
      </c>
      <c r="S36" s="20">
        <v>193259</v>
      </c>
      <c r="T36" s="60">
        <f t="shared" si="5"/>
        <v>26.91065662002153</v>
      </c>
      <c r="U36" s="60">
        <f t="shared" si="6"/>
        <v>53.813793924215688</v>
      </c>
      <c r="V36" s="60">
        <f t="shared" si="2"/>
        <v>53.141121500162988</v>
      </c>
      <c r="W36" s="61">
        <f t="shared" si="7"/>
        <v>0.12692307692307692</v>
      </c>
      <c r="X36" s="61">
        <f t="shared" si="4"/>
        <v>0.12852969814995133</v>
      </c>
      <c r="Y36" s="62">
        <f>'Órdenes y Medidas'!C39/'Denuncias-Renuncias'!G36</f>
        <v>0.33653846153846156</v>
      </c>
      <c r="Z36" s="62">
        <f>'Órdenes y Medidas'!C39/'Denuncias-Renuncias'!C36</f>
        <v>0.34079844206426485</v>
      </c>
    </row>
    <row r="37" spans="2:26" ht="20.100000000000001" customHeight="1" thickBot="1" x14ac:dyDescent="0.25">
      <c r="B37" s="4" t="s">
        <v>224</v>
      </c>
      <c r="C37" s="20">
        <v>1548</v>
      </c>
      <c r="D37" s="20">
        <v>1176</v>
      </c>
      <c r="E37" s="20">
        <v>372</v>
      </c>
      <c r="F37" s="20">
        <v>2</v>
      </c>
      <c r="G37" s="20">
        <v>1548</v>
      </c>
      <c r="H37" s="20">
        <v>4</v>
      </c>
      <c r="I37" s="20">
        <v>2</v>
      </c>
      <c r="J37" s="20">
        <v>1160</v>
      </c>
      <c r="K37" s="20">
        <v>40</v>
      </c>
      <c r="L37" s="20">
        <v>141</v>
      </c>
      <c r="M37" s="20">
        <v>186</v>
      </c>
      <c r="N37" s="20">
        <v>15</v>
      </c>
      <c r="O37" s="20">
        <v>143</v>
      </c>
      <c r="P37" s="20">
        <v>124</v>
      </c>
      <c r="Q37" s="20">
        <v>19</v>
      </c>
      <c r="R37" s="20">
        <v>492591</v>
      </c>
      <c r="S37" s="20">
        <v>248828</v>
      </c>
      <c r="T37" s="60">
        <f t="shared" si="5"/>
        <v>31.42566551155015</v>
      </c>
      <c r="U37" s="60">
        <f t="shared" si="6"/>
        <v>62.211648206793448</v>
      </c>
      <c r="V37" s="60">
        <f t="shared" si="2"/>
        <v>62.211648206793448</v>
      </c>
      <c r="W37" s="61">
        <f t="shared" si="7"/>
        <v>9.2377260981912152E-2</v>
      </c>
      <c r="X37" s="61">
        <f t="shared" si="4"/>
        <v>9.2377260981912152E-2</v>
      </c>
      <c r="Y37" s="62">
        <f>'Órdenes y Medidas'!C40/'Denuncias-Renuncias'!G37</f>
        <v>0.2441860465116279</v>
      </c>
      <c r="Z37" s="62">
        <f>'Órdenes y Medidas'!C40/'Denuncias-Renuncias'!C37</f>
        <v>0.2441860465116279</v>
      </c>
    </row>
    <row r="38" spans="2:26" ht="20.100000000000001" customHeight="1" thickBot="1" x14ac:dyDescent="0.25">
      <c r="B38" s="4" t="s">
        <v>225</v>
      </c>
      <c r="C38" s="20">
        <v>428</v>
      </c>
      <c r="D38" s="20">
        <v>246</v>
      </c>
      <c r="E38" s="20">
        <v>182</v>
      </c>
      <c r="F38" s="20">
        <v>0</v>
      </c>
      <c r="G38" s="20">
        <v>428</v>
      </c>
      <c r="H38" s="20">
        <v>4</v>
      </c>
      <c r="I38" s="20">
        <v>2</v>
      </c>
      <c r="J38" s="20">
        <v>367</v>
      </c>
      <c r="K38" s="20">
        <v>5</v>
      </c>
      <c r="L38" s="20">
        <v>6</v>
      </c>
      <c r="M38" s="20">
        <v>23</v>
      </c>
      <c r="N38" s="20">
        <v>21</v>
      </c>
      <c r="O38" s="20">
        <v>3</v>
      </c>
      <c r="P38" s="20">
        <v>2</v>
      </c>
      <c r="Q38" s="20">
        <v>1</v>
      </c>
      <c r="R38" s="20">
        <v>195516</v>
      </c>
      <c r="S38" s="20">
        <v>97398</v>
      </c>
      <c r="T38" s="60">
        <f t="shared" si="5"/>
        <v>21.890791546471899</v>
      </c>
      <c r="U38" s="60">
        <f t="shared" si="6"/>
        <v>43.943407462165545</v>
      </c>
      <c r="V38" s="60">
        <f t="shared" si="2"/>
        <v>43.943407462165545</v>
      </c>
      <c r="W38" s="61">
        <f t="shared" si="7"/>
        <v>7.0093457943925233E-3</v>
      </c>
      <c r="X38" s="61">
        <f t="shared" si="4"/>
        <v>7.0093457943925233E-3</v>
      </c>
      <c r="Y38" s="62">
        <f>'Órdenes y Medidas'!C41/'Denuncias-Renuncias'!G38</f>
        <v>0.3644859813084112</v>
      </c>
      <c r="Z38" s="62">
        <f>'Órdenes y Medidas'!C41/'Denuncias-Renuncias'!C38</f>
        <v>0.3644859813084112</v>
      </c>
    </row>
    <row r="39" spans="2:26" ht="20.100000000000001" customHeight="1" thickBot="1" x14ac:dyDescent="0.25">
      <c r="B39" s="4" t="s">
        <v>226</v>
      </c>
      <c r="C39" s="20">
        <v>1433</v>
      </c>
      <c r="D39" s="20">
        <v>999</v>
      </c>
      <c r="E39" s="20">
        <v>434</v>
      </c>
      <c r="F39" s="20">
        <v>6</v>
      </c>
      <c r="G39" s="20">
        <v>1433</v>
      </c>
      <c r="H39" s="20">
        <v>31</v>
      </c>
      <c r="I39" s="20">
        <v>0</v>
      </c>
      <c r="J39" s="20">
        <v>656</v>
      </c>
      <c r="K39" s="20">
        <v>20</v>
      </c>
      <c r="L39" s="20">
        <v>118</v>
      </c>
      <c r="M39" s="20">
        <v>117</v>
      </c>
      <c r="N39" s="20">
        <v>491</v>
      </c>
      <c r="O39" s="20">
        <v>59</v>
      </c>
      <c r="P39" s="20">
        <v>28</v>
      </c>
      <c r="Q39" s="20">
        <v>31</v>
      </c>
      <c r="R39" s="20">
        <v>265588</v>
      </c>
      <c r="S39" s="20">
        <v>130964</v>
      </c>
      <c r="T39" s="60">
        <f t="shared" si="5"/>
        <v>53.955751012846967</v>
      </c>
      <c r="U39" s="60">
        <f t="shared" si="6"/>
        <v>109.41938242570478</v>
      </c>
      <c r="V39" s="60">
        <f t="shared" si="2"/>
        <v>109.41938242570478</v>
      </c>
      <c r="W39" s="61">
        <f t="shared" si="7"/>
        <v>4.1172365666434056E-2</v>
      </c>
      <c r="X39" s="61">
        <f t="shared" si="4"/>
        <v>4.1172365666434056E-2</v>
      </c>
      <c r="Y39" s="62">
        <f>'Órdenes y Medidas'!C42/'Denuncias-Renuncias'!G39</f>
        <v>0.14375436147941381</v>
      </c>
      <c r="Z39" s="62">
        <f>'Órdenes y Medidas'!C42/'Denuncias-Renuncias'!C39</f>
        <v>0.14375436147941381</v>
      </c>
    </row>
    <row r="40" spans="2:26" ht="20.100000000000001" customHeight="1" thickBot="1" x14ac:dyDescent="0.25">
      <c r="B40" s="4" t="s">
        <v>227</v>
      </c>
      <c r="C40" s="20">
        <v>1976</v>
      </c>
      <c r="D40" s="20">
        <v>1388</v>
      </c>
      <c r="E40" s="20">
        <v>588</v>
      </c>
      <c r="F40" s="20">
        <v>4</v>
      </c>
      <c r="G40" s="20">
        <v>2094</v>
      </c>
      <c r="H40" s="20">
        <v>6</v>
      </c>
      <c r="I40" s="20">
        <v>1</v>
      </c>
      <c r="J40" s="20">
        <v>1815</v>
      </c>
      <c r="K40" s="20">
        <v>27</v>
      </c>
      <c r="L40" s="20">
        <v>154</v>
      </c>
      <c r="M40" s="20">
        <v>50</v>
      </c>
      <c r="N40" s="20">
        <v>41</v>
      </c>
      <c r="O40" s="20">
        <v>109</v>
      </c>
      <c r="P40" s="20">
        <v>79</v>
      </c>
      <c r="Q40" s="20">
        <v>30</v>
      </c>
      <c r="R40" s="20">
        <v>709403</v>
      </c>
      <c r="S40" s="20">
        <v>352985</v>
      </c>
      <c r="T40" s="60">
        <f t="shared" si="5"/>
        <v>29.517777624284083</v>
      </c>
      <c r="U40" s="60">
        <f t="shared" si="6"/>
        <v>59.322634106265141</v>
      </c>
      <c r="V40" s="60">
        <f t="shared" si="2"/>
        <v>55.979715851948384</v>
      </c>
      <c r="W40" s="61">
        <f t="shared" si="7"/>
        <v>5.2053486150907352E-2</v>
      </c>
      <c r="X40" s="61">
        <f t="shared" si="4"/>
        <v>5.5161943319838057E-2</v>
      </c>
      <c r="Y40" s="62">
        <f>'Órdenes y Medidas'!C43/'Denuncias-Renuncias'!G40</f>
        <v>0.23113658070678128</v>
      </c>
      <c r="Z40" s="62">
        <f>'Órdenes y Medidas'!C43/'Denuncias-Renuncias'!C40</f>
        <v>0.24493927125506074</v>
      </c>
    </row>
    <row r="41" spans="2:26" ht="20.100000000000001" customHeight="1" thickBot="1" x14ac:dyDescent="0.25">
      <c r="B41" s="4" t="s">
        <v>228</v>
      </c>
      <c r="C41" s="20">
        <v>14715</v>
      </c>
      <c r="D41" s="20">
        <v>8992</v>
      </c>
      <c r="E41" s="20">
        <v>5723</v>
      </c>
      <c r="F41" s="20">
        <v>30</v>
      </c>
      <c r="G41" s="20">
        <v>14944</v>
      </c>
      <c r="H41" s="20">
        <v>272</v>
      </c>
      <c r="I41" s="20">
        <v>39</v>
      </c>
      <c r="J41" s="20">
        <v>10204</v>
      </c>
      <c r="K41" s="20">
        <v>171</v>
      </c>
      <c r="L41" s="20">
        <v>2817</v>
      </c>
      <c r="M41" s="20">
        <v>1369</v>
      </c>
      <c r="N41" s="20">
        <v>72</v>
      </c>
      <c r="O41" s="20">
        <v>1916</v>
      </c>
      <c r="P41" s="20">
        <v>1002</v>
      </c>
      <c r="Q41" s="20">
        <v>914</v>
      </c>
      <c r="R41" s="20">
        <v>5714730</v>
      </c>
      <c r="S41" s="20">
        <v>2923480</v>
      </c>
      <c r="T41" s="60">
        <f t="shared" si="5"/>
        <v>26.149966840078182</v>
      </c>
      <c r="U41" s="60">
        <f t="shared" si="6"/>
        <v>51.117161738749708</v>
      </c>
      <c r="V41" s="60">
        <f t="shared" si="2"/>
        <v>50.333848700863356</v>
      </c>
      <c r="W41" s="61">
        <f t="shared" si="7"/>
        <v>0.1282119914346895</v>
      </c>
      <c r="X41" s="61">
        <f t="shared" si="4"/>
        <v>0.13020727149167516</v>
      </c>
      <c r="Y41" s="62">
        <f>'Órdenes y Medidas'!C44/'Denuncias-Renuncias'!G41</f>
        <v>0.23266862955032119</v>
      </c>
      <c r="Z41" s="62">
        <f>'Órdenes y Medidas'!C44/'Denuncias-Renuncias'!C41</f>
        <v>0.236289500509684</v>
      </c>
    </row>
    <row r="42" spans="2:26" ht="20.100000000000001" customHeight="1" thickBot="1" x14ac:dyDescent="0.25">
      <c r="B42" s="4" t="s">
        <v>229</v>
      </c>
      <c r="C42" s="20">
        <v>2628</v>
      </c>
      <c r="D42" s="20">
        <v>1555</v>
      </c>
      <c r="E42" s="20">
        <v>1073</v>
      </c>
      <c r="F42" s="20">
        <v>1</v>
      </c>
      <c r="G42" s="20">
        <v>2630</v>
      </c>
      <c r="H42" s="20">
        <v>161</v>
      </c>
      <c r="I42" s="20">
        <v>0</v>
      </c>
      <c r="J42" s="20">
        <v>2048</v>
      </c>
      <c r="K42" s="20">
        <v>15</v>
      </c>
      <c r="L42" s="20">
        <v>159</v>
      </c>
      <c r="M42" s="20">
        <v>164</v>
      </c>
      <c r="N42" s="20">
        <v>83</v>
      </c>
      <c r="O42" s="20">
        <v>189</v>
      </c>
      <c r="P42" s="20">
        <v>106</v>
      </c>
      <c r="Q42" s="20">
        <v>83</v>
      </c>
      <c r="R42" s="20">
        <v>786596</v>
      </c>
      <c r="S42" s="20">
        <v>392827</v>
      </c>
      <c r="T42" s="60">
        <f t="shared" si="5"/>
        <v>33.435206891466521</v>
      </c>
      <c r="U42" s="60">
        <f t="shared" si="6"/>
        <v>66.950591481746415</v>
      </c>
      <c r="V42" s="60">
        <f t="shared" si="2"/>
        <v>66.899678484421898</v>
      </c>
      <c r="W42" s="61">
        <f t="shared" si="7"/>
        <v>7.1863117870722429E-2</v>
      </c>
      <c r="X42" s="61">
        <f t="shared" si="4"/>
        <v>7.1917808219178078E-2</v>
      </c>
      <c r="Y42" s="62">
        <f>'Órdenes y Medidas'!C45/'Denuncias-Renuncias'!G42</f>
        <v>0.18326996197718631</v>
      </c>
      <c r="Z42" s="62">
        <f>'Órdenes y Medidas'!C45/'Denuncias-Renuncias'!C42</f>
        <v>0.18340943683409436</v>
      </c>
    </row>
    <row r="43" spans="2:26" ht="20.100000000000001" customHeight="1" thickBot="1" x14ac:dyDescent="0.25">
      <c r="B43" s="4" t="s">
        <v>230</v>
      </c>
      <c r="C43" s="20">
        <v>1527</v>
      </c>
      <c r="D43" s="20">
        <v>768</v>
      </c>
      <c r="E43" s="20">
        <v>759</v>
      </c>
      <c r="F43" s="20">
        <v>21</v>
      </c>
      <c r="G43" s="20">
        <v>1527</v>
      </c>
      <c r="H43" s="20">
        <v>3</v>
      </c>
      <c r="I43" s="20">
        <v>0</v>
      </c>
      <c r="J43" s="20">
        <v>1108</v>
      </c>
      <c r="K43" s="20">
        <v>23</v>
      </c>
      <c r="L43" s="20">
        <v>140</v>
      </c>
      <c r="M43" s="20">
        <v>252</v>
      </c>
      <c r="N43" s="20">
        <v>1</v>
      </c>
      <c r="O43" s="20">
        <v>142</v>
      </c>
      <c r="P43" s="20">
        <v>76</v>
      </c>
      <c r="Q43" s="20">
        <v>66</v>
      </c>
      <c r="R43" s="20">
        <v>439727</v>
      </c>
      <c r="S43" s="20">
        <v>215571</v>
      </c>
      <c r="T43" s="60">
        <f t="shared" si="5"/>
        <v>34.726091415810266</v>
      </c>
      <c r="U43" s="60">
        <f t="shared" si="6"/>
        <v>70.835130884952051</v>
      </c>
      <c r="V43" s="60">
        <f t="shared" ref="V43:V61" si="8">+(C43/S43)*10000</f>
        <v>70.835130884952051</v>
      </c>
      <c r="W43" s="61">
        <f t="shared" si="7"/>
        <v>9.2992796332678457E-2</v>
      </c>
      <c r="X43" s="61">
        <f t="shared" ref="X43:X61" si="9">O43/C43</f>
        <v>9.2992796332678457E-2</v>
      </c>
      <c r="Y43" s="62">
        <f>'Órdenes y Medidas'!C46/'Denuncias-Renuncias'!G43</f>
        <v>0.22986247544204322</v>
      </c>
      <c r="Z43" s="62">
        <f>'Órdenes y Medidas'!C46/'Denuncias-Renuncias'!C43</f>
        <v>0.22986247544204322</v>
      </c>
    </row>
    <row r="44" spans="2:26" ht="20.100000000000001" customHeight="1" thickBot="1" x14ac:dyDescent="0.25">
      <c r="B44" s="4" t="s">
        <v>231</v>
      </c>
      <c r="C44" s="20">
        <v>2756</v>
      </c>
      <c r="D44" s="20">
        <v>1699</v>
      </c>
      <c r="E44" s="20">
        <v>1057</v>
      </c>
      <c r="F44" s="20">
        <v>2</v>
      </c>
      <c r="G44" s="20">
        <v>2756</v>
      </c>
      <c r="H44" s="20">
        <v>4</v>
      </c>
      <c r="I44" s="20">
        <v>0</v>
      </c>
      <c r="J44" s="20">
        <v>2349</v>
      </c>
      <c r="K44" s="20">
        <v>24</v>
      </c>
      <c r="L44" s="20">
        <v>158</v>
      </c>
      <c r="M44" s="20">
        <v>213</v>
      </c>
      <c r="N44" s="20">
        <v>8</v>
      </c>
      <c r="O44" s="20">
        <v>387</v>
      </c>
      <c r="P44" s="20">
        <v>234</v>
      </c>
      <c r="Q44" s="20">
        <v>153</v>
      </c>
      <c r="R44" s="20">
        <v>822309</v>
      </c>
      <c r="S44" s="20">
        <v>411653</v>
      </c>
      <c r="T44" s="60">
        <f t="shared" si="5"/>
        <v>33.515381687419207</v>
      </c>
      <c r="U44" s="60">
        <f t="shared" si="6"/>
        <v>66.949591039054738</v>
      </c>
      <c r="V44" s="60">
        <f t="shared" si="8"/>
        <v>66.949591039054738</v>
      </c>
      <c r="W44" s="61">
        <f t="shared" si="7"/>
        <v>0.14042089985486211</v>
      </c>
      <c r="X44" s="61">
        <f t="shared" si="9"/>
        <v>0.14042089985486211</v>
      </c>
      <c r="Y44" s="62">
        <f>'Órdenes y Medidas'!C47/'Denuncias-Renuncias'!G44</f>
        <v>0.29100145137880989</v>
      </c>
      <c r="Z44" s="62">
        <f>'Órdenes y Medidas'!C47/'Denuncias-Renuncias'!C44</f>
        <v>0.29100145137880989</v>
      </c>
    </row>
    <row r="45" spans="2:26" ht="20.100000000000001" customHeight="1" thickBot="1" x14ac:dyDescent="0.25">
      <c r="B45" s="4" t="s">
        <v>232</v>
      </c>
      <c r="C45" s="20">
        <v>8570</v>
      </c>
      <c r="D45" s="20">
        <v>5026</v>
      </c>
      <c r="E45" s="20">
        <v>3544</v>
      </c>
      <c r="F45" s="20">
        <v>42</v>
      </c>
      <c r="G45" s="20">
        <v>8602</v>
      </c>
      <c r="H45" s="20">
        <v>18</v>
      </c>
      <c r="I45" s="20">
        <v>2</v>
      </c>
      <c r="J45" s="20">
        <v>6090</v>
      </c>
      <c r="K45" s="20">
        <v>212</v>
      </c>
      <c r="L45" s="20">
        <v>1043</v>
      </c>
      <c r="M45" s="20">
        <v>1195</v>
      </c>
      <c r="N45" s="20">
        <v>42</v>
      </c>
      <c r="O45" s="20">
        <v>756</v>
      </c>
      <c r="P45" s="20">
        <v>363</v>
      </c>
      <c r="Q45" s="20">
        <v>393</v>
      </c>
      <c r="R45" s="20">
        <v>1881762</v>
      </c>
      <c r="S45" s="20">
        <v>949744</v>
      </c>
      <c r="T45" s="60">
        <f t="shared" si="5"/>
        <v>45.712475860390427</v>
      </c>
      <c r="U45" s="60">
        <f t="shared" si="6"/>
        <v>90.571775130982672</v>
      </c>
      <c r="V45" s="60">
        <f t="shared" si="8"/>
        <v>90.234842231169665</v>
      </c>
      <c r="W45" s="61">
        <f t="shared" si="7"/>
        <v>8.7886538014415247E-2</v>
      </c>
      <c r="X45" s="61">
        <f t="shared" si="9"/>
        <v>8.8214702450408397E-2</v>
      </c>
      <c r="Y45" s="62">
        <f>'Órdenes y Medidas'!C48/'Denuncias-Renuncias'!G45</f>
        <v>0.26400837014647754</v>
      </c>
      <c r="Z45" s="62">
        <f>'Órdenes y Medidas'!C48/'Denuncias-Renuncias'!C45</f>
        <v>0.26499416569428236</v>
      </c>
    </row>
    <row r="46" spans="2:26" ht="20.100000000000001" customHeight="1" thickBot="1" x14ac:dyDescent="0.25">
      <c r="B46" s="4" t="s">
        <v>233</v>
      </c>
      <c r="C46" s="20">
        <v>1768</v>
      </c>
      <c r="D46" s="20">
        <v>1050</v>
      </c>
      <c r="E46" s="20">
        <v>718</v>
      </c>
      <c r="F46" s="20">
        <v>3</v>
      </c>
      <c r="G46" s="20">
        <v>1876</v>
      </c>
      <c r="H46" s="20">
        <v>11</v>
      </c>
      <c r="I46" s="20">
        <v>0</v>
      </c>
      <c r="J46" s="20">
        <v>1596</v>
      </c>
      <c r="K46" s="20">
        <v>7</v>
      </c>
      <c r="L46" s="20">
        <v>33</v>
      </c>
      <c r="M46" s="20">
        <v>130</v>
      </c>
      <c r="N46" s="20">
        <v>99</v>
      </c>
      <c r="O46" s="20">
        <v>196</v>
      </c>
      <c r="P46" s="20">
        <v>98</v>
      </c>
      <c r="Q46" s="20">
        <v>98</v>
      </c>
      <c r="R46" s="20">
        <v>587064</v>
      </c>
      <c r="S46" s="20">
        <v>295649</v>
      </c>
      <c r="T46" s="60">
        <f t="shared" si="5"/>
        <v>31.955630050556671</v>
      </c>
      <c r="U46" s="60">
        <f t="shared" si="6"/>
        <v>63.453622369769555</v>
      </c>
      <c r="V46" s="60">
        <f t="shared" si="8"/>
        <v>59.800641977480048</v>
      </c>
      <c r="W46" s="61">
        <f t="shared" si="7"/>
        <v>0.1044776119402985</v>
      </c>
      <c r="X46" s="61">
        <f t="shared" si="9"/>
        <v>0.11085972850678733</v>
      </c>
      <c r="Y46" s="62">
        <f>'Órdenes y Medidas'!C49/'Denuncias-Renuncias'!G46</f>
        <v>0.226545842217484</v>
      </c>
      <c r="Z46" s="62">
        <f>'Órdenes y Medidas'!C49/'Denuncias-Renuncias'!C46</f>
        <v>0.24038461538461539</v>
      </c>
    </row>
    <row r="47" spans="2:26" ht="20.100000000000001" customHeight="1" thickBot="1" x14ac:dyDescent="0.25">
      <c r="B47" s="4" t="s">
        <v>234</v>
      </c>
      <c r="C47" s="20">
        <v>11902</v>
      </c>
      <c r="D47" s="20">
        <v>7707</v>
      </c>
      <c r="E47" s="20">
        <v>4195</v>
      </c>
      <c r="F47" s="20">
        <v>38</v>
      </c>
      <c r="G47" s="20">
        <v>12176</v>
      </c>
      <c r="H47" s="20">
        <v>185</v>
      </c>
      <c r="I47" s="20">
        <v>13</v>
      </c>
      <c r="J47" s="20">
        <v>7261</v>
      </c>
      <c r="K47" s="20">
        <v>214</v>
      </c>
      <c r="L47" s="20">
        <v>2091</v>
      </c>
      <c r="M47" s="20">
        <v>1640</v>
      </c>
      <c r="N47" s="20">
        <v>772</v>
      </c>
      <c r="O47" s="20">
        <v>1608</v>
      </c>
      <c r="P47" s="20">
        <v>953</v>
      </c>
      <c r="Q47" s="20">
        <v>655</v>
      </c>
      <c r="R47" s="20">
        <v>2589312</v>
      </c>
      <c r="S47" s="20">
        <v>1321351</v>
      </c>
      <c r="T47" s="60">
        <f t="shared" si="5"/>
        <v>47.024074348707302</v>
      </c>
      <c r="U47" s="60">
        <f t="shared" si="6"/>
        <v>92.148112045928755</v>
      </c>
      <c r="V47" s="60">
        <f t="shared" si="8"/>
        <v>90.074476804422147</v>
      </c>
      <c r="W47" s="61">
        <f t="shared" si="7"/>
        <v>0.13206307490144548</v>
      </c>
      <c r="X47" s="61">
        <f t="shared" si="9"/>
        <v>0.1351033439758024</v>
      </c>
      <c r="Y47" s="62">
        <f>'Órdenes y Medidas'!C50/'Denuncias-Renuncias'!G47</f>
        <v>0.20548620236530882</v>
      </c>
      <c r="Z47" s="62">
        <f>'Órdenes y Medidas'!C50/'Denuncias-Renuncias'!C47</f>
        <v>0.21021677029070746</v>
      </c>
    </row>
    <row r="48" spans="2:26" ht="20.100000000000001" customHeight="1" thickBot="1" x14ac:dyDescent="0.25">
      <c r="B48" s="4" t="s">
        <v>235</v>
      </c>
      <c r="C48" s="20">
        <v>1743</v>
      </c>
      <c r="D48" s="20">
        <v>1507</v>
      </c>
      <c r="E48" s="20">
        <v>236</v>
      </c>
      <c r="F48" s="20">
        <v>19</v>
      </c>
      <c r="G48" s="20">
        <v>1746</v>
      </c>
      <c r="H48" s="20">
        <v>18</v>
      </c>
      <c r="I48" s="20">
        <v>1</v>
      </c>
      <c r="J48" s="20">
        <v>1045</v>
      </c>
      <c r="K48" s="20">
        <v>23</v>
      </c>
      <c r="L48" s="20">
        <v>282</v>
      </c>
      <c r="M48" s="20">
        <v>82</v>
      </c>
      <c r="N48" s="20">
        <v>295</v>
      </c>
      <c r="O48" s="20">
        <v>118</v>
      </c>
      <c r="P48" s="20">
        <v>98</v>
      </c>
      <c r="Q48" s="20">
        <v>20</v>
      </c>
      <c r="R48" s="20">
        <v>669943</v>
      </c>
      <c r="S48" s="20">
        <v>338918</v>
      </c>
      <c r="T48" s="60">
        <f t="shared" si="5"/>
        <v>26.061918700546169</v>
      </c>
      <c r="U48" s="60">
        <f t="shared" si="6"/>
        <v>51.516886090440757</v>
      </c>
      <c r="V48" s="60">
        <f t="shared" si="8"/>
        <v>51.42836910403107</v>
      </c>
      <c r="W48" s="61">
        <f t="shared" si="7"/>
        <v>6.7583046964490259E-2</v>
      </c>
      <c r="X48" s="61">
        <f t="shared" si="9"/>
        <v>6.7699368904188179E-2</v>
      </c>
      <c r="Y48" s="62">
        <f>'Órdenes y Medidas'!C51/'Denuncias-Renuncias'!G48</f>
        <v>0.34077892325315007</v>
      </c>
      <c r="Z48" s="62">
        <f>'Órdenes y Medidas'!C51/'Denuncias-Renuncias'!C48</f>
        <v>0.34136546184738958</v>
      </c>
    </row>
    <row r="49" spans="2:26" ht="20.100000000000001" customHeight="1" thickBot="1" x14ac:dyDescent="0.25">
      <c r="B49" s="4" t="s">
        <v>236</v>
      </c>
      <c r="C49" s="20">
        <v>846</v>
      </c>
      <c r="D49" s="20">
        <v>722</v>
      </c>
      <c r="E49" s="20">
        <v>124</v>
      </c>
      <c r="F49" s="20">
        <v>11</v>
      </c>
      <c r="G49" s="20">
        <v>846</v>
      </c>
      <c r="H49" s="20">
        <v>12</v>
      </c>
      <c r="I49" s="20">
        <v>4</v>
      </c>
      <c r="J49" s="20">
        <v>704</v>
      </c>
      <c r="K49" s="20">
        <v>14</v>
      </c>
      <c r="L49" s="20">
        <v>54</v>
      </c>
      <c r="M49" s="20">
        <v>53</v>
      </c>
      <c r="N49" s="20">
        <v>5</v>
      </c>
      <c r="O49" s="20">
        <v>12</v>
      </c>
      <c r="P49" s="20">
        <v>11</v>
      </c>
      <c r="Q49" s="20">
        <v>1</v>
      </c>
      <c r="R49" s="20">
        <v>389558</v>
      </c>
      <c r="S49" s="20">
        <v>196607</v>
      </c>
      <c r="T49" s="60">
        <f t="shared" si="5"/>
        <v>21.716920201869812</v>
      </c>
      <c r="U49" s="60">
        <f t="shared" si="6"/>
        <v>43.030004018168221</v>
      </c>
      <c r="V49" s="60">
        <f t="shared" si="8"/>
        <v>43.030004018168221</v>
      </c>
      <c r="W49" s="61">
        <f t="shared" si="7"/>
        <v>1.4184397163120567E-2</v>
      </c>
      <c r="X49" s="61">
        <f t="shared" si="9"/>
        <v>1.4184397163120567E-2</v>
      </c>
      <c r="Y49" s="62">
        <f>'Órdenes y Medidas'!C52/'Denuncias-Renuncias'!G49</f>
        <v>0.27186761229314421</v>
      </c>
      <c r="Z49" s="62">
        <f>'Órdenes y Medidas'!C52/'Denuncias-Renuncias'!C49</f>
        <v>0.27186761229314421</v>
      </c>
    </row>
    <row r="50" spans="2:26" ht="20.100000000000001" customHeight="1" thickBot="1" x14ac:dyDescent="0.25">
      <c r="B50" s="4" t="s">
        <v>237</v>
      </c>
      <c r="C50" s="20">
        <v>2560</v>
      </c>
      <c r="D50" s="20">
        <v>2157</v>
      </c>
      <c r="E50" s="20">
        <v>403</v>
      </c>
      <c r="F50" s="20">
        <v>48</v>
      </c>
      <c r="G50" s="20">
        <v>2587</v>
      </c>
      <c r="H50" s="20">
        <v>16</v>
      </c>
      <c r="I50" s="20">
        <v>1</v>
      </c>
      <c r="J50" s="20">
        <v>2028</v>
      </c>
      <c r="K50" s="20">
        <v>17</v>
      </c>
      <c r="L50" s="20">
        <v>310</v>
      </c>
      <c r="M50" s="20">
        <v>170</v>
      </c>
      <c r="N50" s="20">
        <v>45</v>
      </c>
      <c r="O50" s="20">
        <v>317</v>
      </c>
      <c r="P50" s="20">
        <v>264</v>
      </c>
      <c r="Q50" s="20">
        <v>53</v>
      </c>
      <c r="R50" s="20">
        <v>1120134</v>
      </c>
      <c r="S50" s="20">
        <v>583130</v>
      </c>
      <c r="T50" s="60">
        <f t="shared" si="5"/>
        <v>23.095451079960075</v>
      </c>
      <c r="U50" s="60">
        <f t="shared" si="6"/>
        <v>44.364035463790238</v>
      </c>
      <c r="V50" s="60">
        <f t="shared" si="8"/>
        <v>43.901016925899881</v>
      </c>
      <c r="W50" s="61">
        <f t="shared" si="7"/>
        <v>0.12253575570158484</v>
      </c>
      <c r="X50" s="61">
        <f t="shared" si="9"/>
        <v>0.123828125</v>
      </c>
      <c r="Y50" s="62">
        <f>'Órdenes y Medidas'!C53/'Denuncias-Renuncias'!G50</f>
        <v>0.33359103208349439</v>
      </c>
      <c r="Z50" s="62">
        <f>'Órdenes y Medidas'!C53/'Denuncias-Renuncias'!C50</f>
        <v>0.33710937499999999</v>
      </c>
    </row>
    <row r="51" spans="2:26" ht="20.100000000000001" customHeight="1" thickBot="1" x14ac:dyDescent="0.25">
      <c r="B51" s="4" t="s">
        <v>238</v>
      </c>
      <c r="C51" s="20">
        <v>711</v>
      </c>
      <c r="D51" s="20">
        <v>572</v>
      </c>
      <c r="E51" s="20">
        <v>139</v>
      </c>
      <c r="F51" s="20">
        <v>1</v>
      </c>
      <c r="G51" s="20">
        <v>720</v>
      </c>
      <c r="H51" s="20">
        <v>2</v>
      </c>
      <c r="I51" s="20">
        <v>0</v>
      </c>
      <c r="J51" s="20">
        <v>609</v>
      </c>
      <c r="K51" s="20">
        <v>10</v>
      </c>
      <c r="L51" s="20">
        <v>52</v>
      </c>
      <c r="M51" s="20">
        <v>28</v>
      </c>
      <c r="N51" s="20">
        <v>19</v>
      </c>
      <c r="O51" s="20">
        <v>70</v>
      </c>
      <c r="P51" s="20">
        <v>48</v>
      </c>
      <c r="Q51" s="20">
        <v>22</v>
      </c>
      <c r="R51" s="20">
        <v>326013</v>
      </c>
      <c r="S51" s="20">
        <v>168121</v>
      </c>
      <c r="T51" s="60">
        <f t="shared" si="5"/>
        <v>22.085008880013984</v>
      </c>
      <c r="U51" s="60">
        <f t="shared" si="6"/>
        <v>42.826297726042554</v>
      </c>
      <c r="V51" s="60">
        <f t="shared" si="8"/>
        <v>42.290969004467023</v>
      </c>
      <c r="W51" s="61">
        <f t="shared" si="7"/>
        <v>9.7222222222222224E-2</v>
      </c>
      <c r="X51" s="61">
        <f t="shared" si="9"/>
        <v>9.8452883263009841E-2</v>
      </c>
      <c r="Y51" s="62">
        <f>'Órdenes y Medidas'!C54/'Denuncias-Renuncias'!G51</f>
        <v>0.2722222222222222</v>
      </c>
      <c r="Z51" s="62">
        <f>'Órdenes y Medidas'!C54/'Denuncias-Renuncias'!C51</f>
        <v>0.27566807313642755</v>
      </c>
    </row>
    <row r="52" spans="2:26" ht="20.100000000000001" customHeight="1" thickBot="1" x14ac:dyDescent="0.25">
      <c r="B52" s="4" t="s">
        <v>239</v>
      </c>
      <c r="C52" s="20">
        <v>737</v>
      </c>
      <c r="D52" s="20">
        <v>562</v>
      </c>
      <c r="E52" s="20">
        <v>175</v>
      </c>
      <c r="F52" s="20">
        <v>1</v>
      </c>
      <c r="G52" s="20">
        <v>741</v>
      </c>
      <c r="H52" s="20">
        <v>64</v>
      </c>
      <c r="I52" s="20">
        <v>0</v>
      </c>
      <c r="J52" s="20">
        <v>563</v>
      </c>
      <c r="K52" s="20">
        <v>48</v>
      </c>
      <c r="L52" s="20">
        <v>59</v>
      </c>
      <c r="M52" s="20">
        <v>1</v>
      </c>
      <c r="N52" s="20">
        <v>6</v>
      </c>
      <c r="O52" s="20">
        <v>13</v>
      </c>
      <c r="P52" s="20">
        <v>9</v>
      </c>
      <c r="Q52" s="20">
        <v>4</v>
      </c>
      <c r="R52" s="20">
        <v>305223</v>
      </c>
      <c r="S52" s="20">
        <v>158728</v>
      </c>
      <c r="T52" s="60">
        <f t="shared" si="5"/>
        <v>24.277331655871283</v>
      </c>
      <c r="U52" s="60">
        <f t="shared" si="6"/>
        <v>46.683634897434601</v>
      </c>
      <c r="V52" s="60">
        <f t="shared" si="8"/>
        <v>46.431631470187995</v>
      </c>
      <c r="W52" s="61">
        <f t="shared" si="7"/>
        <v>1.7543859649122806E-2</v>
      </c>
      <c r="X52" s="61">
        <f t="shared" si="9"/>
        <v>1.7639077340569877E-2</v>
      </c>
      <c r="Y52" s="62">
        <f>'Órdenes y Medidas'!C55/'Denuncias-Renuncias'!G52</f>
        <v>0.23211875843454791</v>
      </c>
      <c r="Z52" s="62">
        <f>'Órdenes y Medidas'!C55/'Denuncias-Renuncias'!C52</f>
        <v>0.23337856173677068</v>
      </c>
    </row>
    <row r="53" spans="2:26" ht="20.100000000000001" customHeight="1" thickBot="1" x14ac:dyDescent="0.25">
      <c r="B53" s="4" t="s">
        <v>240</v>
      </c>
      <c r="C53" s="20">
        <v>2211</v>
      </c>
      <c r="D53" s="20">
        <v>1864</v>
      </c>
      <c r="E53" s="20">
        <v>347</v>
      </c>
      <c r="F53" s="20">
        <v>6</v>
      </c>
      <c r="G53" s="20">
        <v>2211</v>
      </c>
      <c r="H53" s="20">
        <v>73</v>
      </c>
      <c r="I53" s="20">
        <v>0</v>
      </c>
      <c r="J53" s="20">
        <v>1907</v>
      </c>
      <c r="K53" s="20">
        <v>41</v>
      </c>
      <c r="L53" s="20">
        <v>93</v>
      </c>
      <c r="M53" s="20">
        <v>81</v>
      </c>
      <c r="N53" s="20">
        <v>16</v>
      </c>
      <c r="O53" s="20">
        <v>71</v>
      </c>
      <c r="P53" s="20">
        <v>55</v>
      </c>
      <c r="Q53" s="20">
        <v>16</v>
      </c>
      <c r="R53" s="20">
        <v>944275</v>
      </c>
      <c r="S53" s="20">
        <v>488365</v>
      </c>
      <c r="T53" s="60">
        <f t="shared" si="5"/>
        <v>23.414789123931058</v>
      </c>
      <c r="U53" s="60">
        <f t="shared" si="6"/>
        <v>45.273514686760926</v>
      </c>
      <c r="V53" s="60">
        <f t="shared" si="8"/>
        <v>45.273514686760926</v>
      </c>
      <c r="W53" s="61">
        <f t="shared" si="7"/>
        <v>3.2112166440524649E-2</v>
      </c>
      <c r="X53" s="61">
        <f t="shared" si="9"/>
        <v>3.2112166440524649E-2</v>
      </c>
      <c r="Y53" s="62">
        <f>'Órdenes y Medidas'!C56/'Denuncias-Renuncias'!G53</f>
        <v>0.25011307100859342</v>
      </c>
      <c r="Z53" s="62">
        <f>'Órdenes y Medidas'!C56/'Denuncias-Renuncias'!C53</f>
        <v>0.25011307100859342</v>
      </c>
    </row>
    <row r="54" spans="2:26" ht="20.100000000000001" customHeight="1" thickBot="1" x14ac:dyDescent="0.25">
      <c r="B54" s="4" t="s">
        <v>241</v>
      </c>
      <c r="C54" s="20">
        <v>24892</v>
      </c>
      <c r="D54" s="20">
        <v>13928</v>
      </c>
      <c r="E54" s="20">
        <v>10964</v>
      </c>
      <c r="F54" s="20">
        <v>24</v>
      </c>
      <c r="G54" s="20">
        <v>25454</v>
      </c>
      <c r="H54" s="20">
        <v>304</v>
      </c>
      <c r="I54" s="20">
        <v>33</v>
      </c>
      <c r="J54" s="20">
        <v>18610</v>
      </c>
      <c r="K54" s="20">
        <v>275</v>
      </c>
      <c r="L54" s="20">
        <v>4003</v>
      </c>
      <c r="M54" s="20">
        <v>1435</v>
      </c>
      <c r="N54" s="20">
        <v>794</v>
      </c>
      <c r="O54" s="20">
        <v>3159</v>
      </c>
      <c r="P54" s="20">
        <v>1690</v>
      </c>
      <c r="Q54" s="20">
        <v>1469</v>
      </c>
      <c r="R54" s="20">
        <v>6751251</v>
      </c>
      <c r="S54" s="20">
        <v>3521551</v>
      </c>
      <c r="T54" s="60">
        <f t="shared" si="5"/>
        <v>37.702642073298712</v>
      </c>
      <c r="U54" s="60">
        <f t="shared" si="6"/>
        <v>72.280651338004191</v>
      </c>
      <c r="V54" s="60">
        <f t="shared" si="8"/>
        <v>70.684763616940373</v>
      </c>
      <c r="W54" s="61">
        <f t="shared" si="7"/>
        <v>0.12410623084780388</v>
      </c>
      <c r="X54" s="61">
        <f t="shared" si="9"/>
        <v>0.1269082436124056</v>
      </c>
      <c r="Y54" s="62">
        <f>'Órdenes y Medidas'!C57/'Denuncias-Renuncias'!G54</f>
        <v>0.2153689007621592</v>
      </c>
      <c r="Z54" s="62">
        <f>'Órdenes y Medidas'!C57/'Denuncias-Renuncias'!C54</f>
        <v>0.22023139964647276</v>
      </c>
    </row>
    <row r="55" spans="2:26" ht="20.100000000000001" customHeight="1" thickBot="1" x14ac:dyDescent="0.25">
      <c r="B55" s="4" t="s">
        <v>242</v>
      </c>
      <c r="C55" s="20">
        <v>6736</v>
      </c>
      <c r="D55" s="20">
        <v>4286</v>
      </c>
      <c r="E55" s="20">
        <v>2450</v>
      </c>
      <c r="F55" s="20">
        <v>20</v>
      </c>
      <c r="G55" s="20">
        <v>6750</v>
      </c>
      <c r="H55" s="20">
        <v>1</v>
      </c>
      <c r="I55" s="20">
        <v>0</v>
      </c>
      <c r="J55" s="20">
        <v>5516</v>
      </c>
      <c r="K55" s="20">
        <v>137</v>
      </c>
      <c r="L55" s="20">
        <v>760</v>
      </c>
      <c r="M55" s="20">
        <v>317</v>
      </c>
      <c r="N55" s="20">
        <v>19</v>
      </c>
      <c r="O55" s="20">
        <v>622</v>
      </c>
      <c r="P55" s="20">
        <v>380</v>
      </c>
      <c r="Q55" s="20">
        <v>242</v>
      </c>
      <c r="R55" s="20">
        <v>1518486</v>
      </c>
      <c r="S55" s="20">
        <v>758124</v>
      </c>
      <c r="T55" s="60">
        <f t="shared" si="5"/>
        <v>44.452171439183502</v>
      </c>
      <c r="U55" s="60">
        <f t="shared" si="6"/>
        <v>89.035566741060833</v>
      </c>
      <c r="V55" s="60">
        <f t="shared" si="8"/>
        <v>88.850900380412696</v>
      </c>
      <c r="W55" s="61">
        <f t="shared" si="7"/>
        <v>9.2148148148148146E-2</v>
      </c>
      <c r="X55" s="61">
        <f t="shared" si="9"/>
        <v>9.2339667458432306E-2</v>
      </c>
      <c r="Y55" s="62">
        <f>'Órdenes y Medidas'!C58/'Denuncias-Renuncias'!G55</f>
        <v>0.22459259259259259</v>
      </c>
      <c r="Z55" s="62">
        <f>'Órdenes y Medidas'!C58/'Denuncias-Renuncias'!C55</f>
        <v>0.22505938242280285</v>
      </c>
    </row>
    <row r="56" spans="2:26" ht="20.100000000000001" customHeight="1" thickBot="1" x14ac:dyDescent="0.25">
      <c r="B56" s="4" t="s">
        <v>243</v>
      </c>
      <c r="C56" s="20">
        <v>1630</v>
      </c>
      <c r="D56" s="20">
        <v>928</v>
      </c>
      <c r="E56" s="20">
        <v>702</v>
      </c>
      <c r="F56" s="20">
        <v>5</v>
      </c>
      <c r="G56" s="20">
        <v>1630</v>
      </c>
      <c r="H56" s="20">
        <v>0</v>
      </c>
      <c r="I56" s="20">
        <v>20</v>
      </c>
      <c r="J56" s="20">
        <v>1263</v>
      </c>
      <c r="K56" s="20">
        <v>28</v>
      </c>
      <c r="L56" s="20">
        <v>200</v>
      </c>
      <c r="M56" s="20">
        <v>100</v>
      </c>
      <c r="N56" s="20">
        <v>19</v>
      </c>
      <c r="O56" s="20">
        <v>43</v>
      </c>
      <c r="P56" s="20">
        <v>29</v>
      </c>
      <c r="Q56" s="20">
        <v>14</v>
      </c>
      <c r="R56" s="20">
        <v>661537</v>
      </c>
      <c r="S56" s="20">
        <v>334072</v>
      </c>
      <c r="T56" s="60">
        <f t="shared" si="5"/>
        <v>24.639589320022917</v>
      </c>
      <c r="U56" s="60">
        <f t="shared" si="6"/>
        <v>48.791877200124524</v>
      </c>
      <c r="V56" s="60">
        <f t="shared" si="8"/>
        <v>48.791877200124524</v>
      </c>
      <c r="W56" s="61">
        <f t="shared" si="7"/>
        <v>2.638036809815951E-2</v>
      </c>
      <c r="X56" s="61">
        <f t="shared" si="9"/>
        <v>2.638036809815951E-2</v>
      </c>
      <c r="Y56" s="62">
        <f>'Órdenes y Medidas'!C59/'Denuncias-Renuncias'!G56</f>
        <v>0.21779141104294478</v>
      </c>
      <c r="Z56" s="62">
        <f>'Órdenes y Medidas'!C59/'Denuncias-Renuncias'!C56</f>
        <v>0.21779141104294478</v>
      </c>
    </row>
    <row r="57" spans="2:26" ht="20.100000000000001" customHeight="1" thickBot="1" x14ac:dyDescent="0.25">
      <c r="B57" s="4" t="s">
        <v>244</v>
      </c>
      <c r="C57" s="20">
        <v>820</v>
      </c>
      <c r="D57" s="20">
        <v>408</v>
      </c>
      <c r="E57" s="20">
        <v>412</v>
      </c>
      <c r="F57" s="20">
        <v>6</v>
      </c>
      <c r="G57" s="20">
        <v>820</v>
      </c>
      <c r="H57" s="20">
        <v>49</v>
      </c>
      <c r="I57" s="20">
        <v>1</v>
      </c>
      <c r="J57" s="20">
        <v>552</v>
      </c>
      <c r="K57" s="20">
        <v>14</v>
      </c>
      <c r="L57" s="20">
        <v>171</v>
      </c>
      <c r="M57" s="20">
        <v>17</v>
      </c>
      <c r="N57" s="20">
        <v>16</v>
      </c>
      <c r="O57" s="20">
        <v>67</v>
      </c>
      <c r="P57" s="20">
        <v>39</v>
      </c>
      <c r="Q57" s="20">
        <v>28</v>
      </c>
      <c r="R57" s="20">
        <v>333626</v>
      </c>
      <c r="S57" s="20">
        <v>169374</v>
      </c>
      <c r="T57" s="60">
        <f t="shared" si="5"/>
        <v>24.578420147110833</v>
      </c>
      <c r="U57" s="60">
        <f t="shared" si="6"/>
        <v>48.413569969416791</v>
      </c>
      <c r="V57" s="60">
        <f t="shared" si="8"/>
        <v>48.413569969416791</v>
      </c>
      <c r="W57" s="61">
        <f t="shared" si="7"/>
        <v>8.1707317073170735E-2</v>
      </c>
      <c r="X57" s="61">
        <f t="shared" si="9"/>
        <v>8.1707317073170735E-2</v>
      </c>
      <c r="Y57" s="62">
        <f>'Órdenes y Medidas'!C60/'Denuncias-Renuncias'!G57</f>
        <v>0.14390243902439023</v>
      </c>
      <c r="Z57" s="62">
        <f>'Órdenes y Medidas'!C60/'Denuncias-Renuncias'!C57</f>
        <v>0.14390243902439023</v>
      </c>
    </row>
    <row r="58" spans="2:26" ht="20.100000000000001" customHeight="1" thickBot="1" x14ac:dyDescent="0.25">
      <c r="B58" s="4" t="s">
        <v>270</v>
      </c>
      <c r="C58" s="20">
        <v>1442</v>
      </c>
      <c r="D58" s="20">
        <v>924</v>
      </c>
      <c r="E58" s="20">
        <v>518</v>
      </c>
      <c r="F58" s="20">
        <v>8</v>
      </c>
      <c r="G58" s="20">
        <v>1445</v>
      </c>
      <c r="H58" s="20">
        <v>91</v>
      </c>
      <c r="I58" s="20">
        <v>8</v>
      </c>
      <c r="J58" s="20">
        <v>810</v>
      </c>
      <c r="K58" s="20">
        <v>28</v>
      </c>
      <c r="L58" s="20">
        <v>412</v>
      </c>
      <c r="M58" s="20">
        <v>64</v>
      </c>
      <c r="N58" s="20">
        <v>32</v>
      </c>
      <c r="O58" s="20">
        <v>233</v>
      </c>
      <c r="P58" s="20">
        <v>86</v>
      </c>
      <c r="Q58" s="20">
        <v>147</v>
      </c>
      <c r="R58" s="20">
        <v>726033</v>
      </c>
      <c r="S58" s="20">
        <v>371316</v>
      </c>
      <c r="T58" s="60">
        <f t="shared" si="5"/>
        <v>19.902676600099444</v>
      </c>
      <c r="U58" s="60">
        <f t="shared" si="6"/>
        <v>38.915640586454664</v>
      </c>
      <c r="V58" s="60">
        <f t="shared" si="8"/>
        <v>38.834846868974132</v>
      </c>
      <c r="W58" s="61">
        <f t="shared" si="7"/>
        <v>0.16124567474048443</v>
      </c>
      <c r="X58" s="61">
        <f t="shared" si="9"/>
        <v>0.16158113730929266</v>
      </c>
      <c r="Y58" s="62">
        <f>'Órdenes y Medidas'!C61/'Denuncias-Renuncias'!G58</f>
        <v>0.17370242214532872</v>
      </c>
      <c r="Z58" s="62">
        <f>'Órdenes y Medidas'!C61/'Denuncias-Renuncias'!C58</f>
        <v>0.17406380027739252</v>
      </c>
    </row>
    <row r="59" spans="2:26" ht="20.100000000000001" customHeight="1" thickBot="1" x14ac:dyDescent="0.25">
      <c r="B59" s="4" t="s">
        <v>246</v>
      </c>
      <c r="C59" s="20">
        <v>3092</v>
      </c>
      <c r="D59" s="20">
        <v>2003</v>
      </c>
      <c r="E59" s="20">
        <v>1089</v>
      </c>
      <c r="F59" s="20">
        <v>8</v>
      </c>
      <c r="G59" s="20">
        <v>3092</v>
      </c>
      <c r="H59" s="20">
        <v>137</v>
      </c>
      <c r="I59" s="20">
        <v>18</v>
      </c>
      <c r="J59" s="20">
        <v>1733</v>
      </c>
      <c r="K59" s="20">
        <v>28</v>
      </c>
      <c r="L59" s="20">
        <v>928</v>
      </c>
      <c r="M59" s="20">
        <v>87</v>
      </c>
      <c r="N59" s="20">
        <v>161</v>
      </c>
      <c r="O59" s="20">
        <v>192</v>
      </c>
      <c r="P59" s="20">
        <v>123</v>
      </c>
      <c r="Q59" s="20">
        <v>69</v>
      </c>
      <c r="R59" s="20">
        <v>1154334</v>
      </c>
      <c r="S59" s="20">
        <v>596918</v>
      </c>
      <c r="T59" s="60">
        <f t="shared" si="5"/>
        <v>26.78600820906254</v>
      </c>
      <c r="U59" s="60">
        <f t="shared" si="6"/>
        <v>51.799409634154109</v>
      </c>
      <c r="V59" s="60">
        <f t="shared" si="8"/>
        <v>51.799409634154109</v>
      </c>
      <c r="W59" s="61">
        <f t="shared" si="7"/>
        <v>6.2095730918499355E-2</v>
      </c>
      <c r="X59" s="61">
        <f t="shared" si="9"/>
        <v>6.2095730918499355E-2</v>
      </c>
      <c r="Y59" s="62">
        <f>'Órdenes y Medidas'!C62/'Denuncias-Renuncias'!G59</f>
        <v>0.13615782664941786</v>
      </c>
      <c r="Z59" s="62">
        <f>'Órdenes y Medidas'!C62/'Denuncias-Renuncias'!C59</f>
        <v>0.13615782664941786</v>
      </c>
    </row>
    <row r="60" spans="2:26" ht="20.100000000000001" customHeight="1" thickBot="1" x14ac:dyDescent="0.25">
      <c r="B60" s="4" t="s">
        <v>247</v>
      </c>
      <c r="C60" s="20">
        <v>821</v>
      </c>
      <c r="D60" s="20">
        <v>520</v>
      </c>
      <c r="E60" s="20">
        <v>301</v>
      </c>
      <c r="F60" s="20">
        <v>20</v>
      </c>
      <c r="G60" s="20">
        <v>823</v>
      </c>
      <c r="H60" s="20">
        <v>0</v>
      </c>
      <c r="I60" s="20">
        <v>0</v>
      </c>
      <c r="J60" s="20">
        <v>783</v>
      </c>
      <c r="K60" s="20">
        <v>0</v>
      </c>
      <c r="L60" s="20">
        <v>38</v>
      </c>
      <c r="M60" s="20">
        <v>2</v>
      </c>
      <c r="N60" s="20">
        <v>0</v>
      </c>
      <c r="O60" s="20">
        <v>114</v>
      </c>
      <c r="P60" s="20">
        <v>66</v>
      </c>
      <c r="Q60" s="20">
        <v>48</v>
      </c>
      <c r="R60" s="20">
        <v>319796</v>
      </c>
      <c r="S60" s="20">
        <v>161973</v>
      </c>
      <c r="T60" s="63">
        <f t="shared" si="5"/>
        <v>25.735156162053308</v>
      </c>
      <c r="U60" s="63">
        <f t="shared" si="6"/>
        <v>50.810937625406702</v>
      </c>
      <c r="V60" s="63">
        <f t="shared" si="8"/>
        <v>50.687460255721632</v>
      </c>
      <c r="W60" s="64">
        <f t="shared" si="7"/>
        <v>0.13851761846901581</v>
      </c>
      <c r="X60" s="64">
        <f t="shared" si="9"/>
        <v>0.13885505481120586</v>
      </c>
      <c r="Y60" s="65">
        <f>'Órdenes y Medidas'!C63/'Denuncias-Renuncias'!G60</f>
        <v>0.37667071688942894</v>
      </c>
      <c r="Z60" s="65">
        <f>'Órdenes y Medidas'!C63/'Denuncias-Renuncias'!C60</f>
        <v>0.37758830694275275</v>
      </c>
    </row>
    <row r="61" spans="2:26" ht="20.100000000000001" customHeight="1" thickBot="1" x14ac:dyDescent="0.25">
      <c r="B61" s="7" t="s">
        <v>22</v>
      </c>
      <c r="C61" s="45">
        <f>SUM(C11:C60)</f>
        <v>159352</v>
      </c>
      <c r="D61" s="45">
        <f t="shared" ref="D61:Q61" si="10">SUM(D11:D60)</f>
        <v>106554</v>
      </c>
      <c r="E61" s="45">
        <f t="shared" si="10"/>
        <v>52798</v>
      </c>
      <c r="F61" s="45">
        <f>SUM(F11:F60)</f>
        <v>536</v>
      </c>
      <c r="G61" s="45">
        <f t="shared" si="10"/>
        <v>162848</v>
      </c>
      <c r="H61" s="45">
        <f t="shared" si="10"/>
        <v>2283</v>
      </c>
      <c r="I61" s="45">
        <f t="shared" si="10"/>
        <v>189</v>
      </c>
      <c r="J61" s="45">
        <f t="shared" si="10"/>
        <v>116734</v>
      </c>
      <c r="K61" s="45">
        <f t="shared" si="10"/>
        <v>2339</v>
      </c>
      <c r="L61" s="45">
        <f t="shared" si="10"/>
        <v>22350</v>
      </c>
      <c r="M61" s="45">
        <f t="shared" si="10"/>
        <v>13651</v>
      </c>
      <c r="N61" s="45">
        <f t="shared" si="10"/>
        <v>5302</v>
      </c>
      <c r="O61" s="45">
        <f t="shared" si="10"/>
        <v>15720</v>
      </c>
      <c r="P61" s="45">
        <f t="shared" si="10"/>
        <v>9331</v>
      </c>
      <c r="Q61" s="45">
        <f t="shared" si="10"/>
        <v>6389</v>
      </c>
      <c r="R61" s="45">
        <f t="shared" ref="R61:S61" si="11">SUM(R11:R60)</f>
        <v>47385107</v>
      </c>
      <c r="S61" s="45">
        <f t="shared" si="11"/>
        <v>24162154</v>
      </c>
      <c r="T61" s="66">
        <f>+(G61/R61)*10000</f>
        <v>34.366916170517456</v>
      </c>
      <c r="U61" s="66">
        <f>+(G61/S61)*10000</f>
        <v>67.397964601996989</v>
      </c>
      <c r="V61" s="66">
        <f t="shared" si="8"/>
        <v>65.951073732913059</v>
      </c>
      <c r="W61" s="67">
        <f>+O61/G61</f>
        <v>9.6531735114953818E-2</v>
      </c>
      <c r="X61" s="67">
        <f t="shared" si="9"/>
        <v>9.8649530598925644E-2</v>
      </c>
      <c r="Y61" s="67">
        <f>'Órdenes y Medidas'!C64/'Denuncias-Renuncias'!G61</f>
        <v>0.22886372568284535</v>
      </c>
      <c r="Z61" s="67">
        <f>'Órdenes y Medidas'!C64/'Denuncias-Renuncias'!C61</f>
        <v>0.23388473316933581</v>
      </c>
    </row>
    <row r="62" spans="2:26" ht="15" thickBo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2">
      <c r="C63" s="58"/>
    </row>
    <row r="65" spans="18:18" x14ac:dyDescent="0.2">
      <c r="R65" t="s">
        <v>295</v>
      </c>
    </row>
  </sheetData>
  <mergeCells count="20">
    <mergeCell ref="C9:C10"/>
    <mergeCell ref="D9:D10"/>
    <mergeCell ref="E9:E10"/>
    <mergeCell ref="G9:G10"/>
    <mergeCell ref="H9:H10"/>
    <mergeCell ref="F9:F10"/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8.75" customWidth="1"/>
    <col min="19" max="19" width="12.25" customWidth="1"/>
  </cols>
  <sheetData>
    <row r="8" spans="2:9" ht="27.75" customHeight="1" x14ac:dyDescent="0.2"/>
    <row r="9" spans="2:9" ht="42.75" customHeight="1" x14ac:dyDescent="0.2">
      <c r="B9" s="10"/>
      <c r="C9" s="110" t="s">
        <v>153</v>
      </c>
      <c r="D9" s="110" t="s">
        <v>130</v>
      </c>
      <c r="E9" s="112" t="s">
        <v>131</v>
      </c>
      <c r="F9" s="113"/>
      <c r="G9" s="114"/>
      <c r="H9" s="114" t="s">
        <v>152</v>
      </c>
      <c r="I9" s="110" t="s">
        <v>133</v>
      </c>
    </row>
    <row r="10" spans="2:9" ht="83.25" customHeight="1" thickBot="1" x14ac:dyDescent="0.25">
      <c r="B10" s="10"/>
      <c r="C10" s="111"/>
      <c r="D10" s="111"/>
      <c r="E10" s="46" t="s">
        <v>146</v>
      </c>
      <c r="F10" s="47" t="s">
        <v>147</v>
      </c>
      <c r="G10" s="48" t="s">
        <v>148</v>
      </c>
      <c r="H10" s="115"/>
      <c r="I10" s="111"/>
    </row>
    <row r="11" spans="2:9" ht="20.100000000000001" customHeight="1" thickBot="1" x14ac:dyDescent="0.25">
      <c r="B11" s="3" t="s">
        <v>198</v>
      </c>
      <c r="C11" s="68">
        <f>+IF('Denuncias-Renuncias'!$G11=0,"-",IF('Denuncias-Renuncias'!H11=0,"-",('Denuncias-Renuncias'!H11/'Denuncias-Renuncias'!$G11)))</f>
        <v>5.6060606060606061E-2</v>
      </c>
      <c r="D11" s="68">
        <f>+IF('Denuncias-Renuncias'!$G11=0,"-",IF('Denuncias-Renuncias'!I11=0,"-",('Denuncias-Renuncias'!I11/'Denuncias-Renuncias'!$G11)))</f>
        <v>2.4242424242424242E-3</v>
      </c>
      <c r="E11" s="68">
        <f>+IF('Denuncias-Renuncias'!$G11=0,"-",IF('Denuncias-Renuncias'!J11=0,"-",('Denuncias-Renuncias'!J11/'Denuncias-Renuncias'!$G11)))</f>
        <v>0.68242424242424238</v>
      </c>
      <c r="F11" s="68">
        <f>+IF('Denuncias-Renuncias'!$G11=0,"-",IF('Denuncias-Renuncias'!K11=0,"-",('Denuncias-Renuncias'!K11/'Denuncias-Renuncias'!$G11)))</f>
        <v>5.454545454545455E-3</v>
      </c>
      <c r="G11" s="68">
        <f>+IF('Denuncias-Renuncias'!$G11=0,"-",IF('Denuncias-Renuncias'!L11=0,"-",('Denuncias-Renuncias'!L11/'Denuncias-Renuncias'!$G11)))</f>
        <v>8.1818181818181818E-2</v>
      </c>
      <c r="H11" s="68">
        <f>+IF('Denuncias-Renuncias'!$G11=0,"-",IF('Denuncias-Renuncias'!M11=0,"-",('Denuncias-Renuncias'!M11/'Denuncias-Renuncias'!$G11)))</f>
        <v>0.14636363636363636</v>
      </c>
      <c r="I11" s="68">
        <f>+IF('Denuncias-Renuncias'!$G11=0,"-",IF('Denuncias-Renuncias'!N11=0,"-",('Denuncias-Renuncias'!N11/'Denuncias-Renuncias'!$G11)))</f>
        <v>2.5454545454545455E-2</v>
      </c>
    </row>
    <row r="12" spans="2:9" ht="20.100000000000001" customHeight="1" thickBot="1" x14ac:dyDescent="0.25">
      <c r="B12" s="4" t="s">
        <v>199</v>
      </c>
      <c r="C12" s="69">
        <f>+IF('Denuncias-Renuncias'!$G12=0,"-",IF('Denuncias-Renuncias'!H12=0,"-",('Denuncias-Renuncias'!H12/'Denuncias-Renuncias'!$G12)))</f>
        <v>8.3926290822842545E-3</v>
      </c>
      <c r="D12" s="69">
        <f>+IF('Denuncias-Renuncias'!$G12=0,"-",IF('Denuncias-Renuncias'!I12=0,"-",('Denuncias-Renuncias'!I12/'Denuncias-Renuncias'!$G12)))</f>
        <v>1.8244845831052726E-4</v>
      </c>
      <c r="E12" s="69">
        <f>+IF('Denuncias-Renuncias'!$G12=0,"-",IF('Denuncias-Renuncias'!J12=0,"-",('Denuncias-Renuncias'!J12/'Denuncias-Renuncias'!$G12)))</f>
        <v>0.6767013318737457</v>
      </c>
      <c r="F12" s="69">
        <f>+IF('Denuncias-Renuncias'!$G12=0,"-",IF('Denuncias-Renuncias'!K12=0,"-",('Denuncias-Renuncias'!K12/'Denuncias-Renuncias'!$G12)))</f>
        <v>1.7332603539500092E-2</v>
      </c>
      <c r="G12" s="69">
        <f>+IF('Denuncias-Renuncias'!$G12=0,"-",IF('Denuncias-Renuncias'!L12=0,"-",('Denuncias-Renuncias'!L12/'Denuncias-Renuncias'!$G12)))</f>
        <v>6.6776135741652989E-2</v>
      </c>
      <c r="H12" s="69">
        <f>+IF('Denuncias-Renuncias'!$G12=0,"-",IF('Denuncias-Renuncias'!M12=0,"-",('Denuncias-Renuncias'!M12/'Denuncias-Renuncias'!$G12)))</f>
        <v>6.6593687283342459E-2</v>
      </c>
      <c r="I12" s="69">
        <f>+IF('Denuncias-Renuncias'!$G12=0,"-",IF('Denuncias-Renuncias'!N12=0,"-",('Denuncias-Renuncias'!N12/'Denuncias-Renuncias'!$G12)))</f>
        <v>0.16402116402116401</v>
      </c>
    </row>
    <row r="13" spans="2:9" ht="20.100000000000001" customHeight="1" thickBot="1" x14ac:dyDescent="0.25">
      <c r="B13" s="4" t="s">
        <v>200</v>
      </c>
      <c r="C13" s="70">
        <f>+IF('Denuncias-Renuncias'!$G13=0,"-",IF('Denuncias-Renuncias'!H13=0,"-",('Denuncias-Renuncias'!H13/'Denuncias-Renuncias'!$G13)))</f>
        <v>5.2323147760569275E-2</v>
      </c>
      <c r="D13" s="69">
        <f>+IF('Denuncias-Renuncias'!$G13=0,"-",IF('Denuncias-Renuncias'!I13=0,"-",('Denuncias-Renuncias'!I13/'Denuncias-Renuncias'!$G13)))</f>
        <v>8.3717036416910843E-4</v>
      </c>
      <c r="E13" s="69">
        <f>+IF('Denuncias-Renuncias'!$G13=0,"-",IF('Denuncias-Renuncias'!J13=0,"-",('Denuncias-Renuncias'!J13/'Denuncias-Renuncias'!$G13)))</f>
        <v>0.77814985349518628</v>
      </c>
      <c r="F13" s="69">
        <f>+IF('Denuncias-Renuncias'!$G13=0,"-",IF('Denuncias-Renuncias'!K13=0,"-",('Denuncias-Renuncias'!K13/'Denuncias-Renuncias'!$G13)))</f>
        <v>6.2787777312683134E-3</v>
      </c>
      <c r="G13" s="69">
        <f>+IF('Denuncias-Renuncias'!$G13=0,"-",IF('Denuncias-Renuncias'!L13=0,"-",('Denuncias-Renuncias'!L13/'Denuncias-Renuncias'!$G13)))</f>
        <v>1.5906236919213061E-2</v>
      </c>
      <c r="H13" s="69">
        <f>+IF('Denuncias-Renuncias'!$G13=0,"-",IF('Denuncias-Renuncias'!M13=0,"-",('Denuncias-Renuncias'!M13/'Denuncias-Renuncias'!$G13)))</f>
        <v>0.14399330263708665</v>
      </c>
      <c r="I13" s="69">
        <f>+IF('Denuncias-Renuncias'!$G13=0,"-",IF('Denuncias-Renuncias'!N13=0,"-",('Denuncias-Renuncias'!N13/'Denuncias-Renuncias'!$G13)))</f>
        <v>2.5115110925073253E-3</v>
      </c>
    </row>
    <row r="14" spans="2:9" ht="20.100000000000001" customHeight="1" thickBot="1" x14ac:dyDescent="0.25">
      <c r="B14" s="4" t="s">
        <v>201</v>
      </c>
      <c r="C14" s="71">
        <f>+IF('Denuncias-Renuncias'!$G14=0,"-",IF('Denuncias-Renuncias'!H14=0,"-",('Denuncias-Renuncias'!H14/'Denuncias-Renuncias'!$G14)))</f>
        <v>5.0505050505050509E-3</v>
      </c>
      <c r="D14" s="69">
        <f>+IF('Denuncias-Renuncias'!$G14=0,"-",IF('Denuncias-Renuncias'!I14=0,"-",('Denuncias-Renuncias'!I14/'Denuncias-Renuncias'!$G14)))</f>
        <v>4.0404040404040404E-4</v>
      </c>
      <c r="E14" s="69">
        <f>+IF('Denuncias-Renuncias'!$G14=0,"-",IF('Denuncias-Renuncias'!J14=0,"-",('Denuncias-Renuncias'!J14/'Denuncias-Renuncias'!$G14)))</f>
        <v>0.72101010101010099</v>
      </c>
      <c r="F14" s="69">
        <f>+IF('Denuncias-Renuncias'!$G14=0,"-",IF('Denuncias-Renuncias'!K14=0,"-",('Denuncias-Renuncias'!K14/'Denuncias-Renuncias'!$G14)))</f>
        <v>6.6666666666666671E-3</v>
      </c>
      <c r="G14" s="69">
        <f>+IF('Denuncias-Renuncias'!$G14=0,"-",IF('Denuncias-Renuncias'!L14=0,"-",('Denuncias-Renuncias'!L14/'Denuncias-Renuncias'!$G14)))</f>
        <v>0.12505050505050505</v>
      </c>
      <c r="H14" s="69">
        <f>+IF('Denuncias-Renuncias'!$G14=0,"-",IF('Denuncias-Renuncias'!M14=0,"-",('Denuncias-Renuncias'!M14/'Denuncias-Renuncias'!$G14)))</f>
        <v>0.11353535353535353</v>
      </c>
      <c r="I14" s="69">
        <f>+IF('Denuncias-Renuncias'!$G14=0,"-",IF('Denuncias-Renuncias'!N14=0,"-",('Denuncias-Renuncias'!N14/'Denuncias-Renuncias'!$G14)))</f>
        <v>2.8282828282828285E-2</v>
      </c>
    </row>
    <row r="15" spans="2:9" ht="20.100000000000001" customHeight="1" thickBot="1" x14ac:dyDescent="0.25">
      <c r="B15" s="4" t="s">
        <v>202</v>
      </c>
      <c r="C15" s="71">
        <f>+IF('Denuncias-Renuncias'!$G15=0,"-",IF('Denuncias-Renuncias'!H15=0,"-",('Denuncias-Renuncias'!H15/'Denuncias-Renuncias'!$G15)))</f>
        <v>1.9857029388403494E-3</v>
      </c>
      <c r="D15" s="69">
        <f>+IF('Denuncias-Renuncias'!$G15=0,"-",IF('Denuncias-Renuncias'!I15=0,"-",('Denuncias-Renuncias'!I15/'Denuncias-Renuncias'!$G15)))</f>
        <v>3.9714058776806987E-4</v>
      </c>
      <c r="E15" s="69">
        <f>+IF('Denuncias-Renuncias'!$G15=0,"-",IF('Denuncias-Renuncias'!J15=0,"-",('Denuncias-Renuncias'!J15/'Denuncias-Renuncias'!$G15)))</f>
        <v>0.84193804606830813</v>
      </c>
      <c r="F15" s="69">
        <f>+IF('Denuncias-Renuncias'!$G15=0,"-",IF('Denuncias-Renuncias'!K15=0,"-",('Denuncias-Renuncias'!K15/'Denuncias-Renuncias'!$G15)))</f>
        <v>2.7799841143764893E-3</v>
      </c>
      <c r="G15" s="69">
        <f>+IF('Denuncias-Renuncias'!$G15=0,"-",IF('Denuncias-Renuncias'!L15=0,"-",('Denuncias-Renuncias'!L15/'Denuncias-Renuncias'!$G15)))</f>
        <v>6.5528196981731526E-2</v>
      </c>
      <c r="H15" s="69">
        <f>+IF('Denuncias-Renuncias'!$G15=0,"-",IF('Denuncias-Renuncias'!M15=0,"-",('Denuncias-Renuncias'!M15/'Denuncias-Renuncias'!$G15)))</f>
        <v>5.9571088165210485E-2</v>
      </c>
      <c r="I15" s="69">
        <f>+IF('Denuncias-Renuncias'!$G15=0,"-",IF('Denuncias-Renuncias'!N15=0,"-",('Denuncias-Renuncias'!N15/'Denuncias-Renuncias'!$G15)))</f>
        <v>2.7799841143764891E-2</v>
      </c>
    </row>
    <row r="16" spans="2:9" ht="20.100000000000001" customHeight="1" thickBot="1" x14ac:dyDescent="0.25">
      <c r="B16" s="4" t="s">
        <v>203</v>
      </c>
      <c r="C16" s="71">
        <f>+IF('Denuncias-Renuncias'!$G16=0,"-",IF('Denuncias-Renuncias'!H16=0,"-",('Denuncias-Renuncias'!H16/'Denuncias-Renuncias'!$G16)))</f>
        <v>2.2011005502751375E-2</v>
      </c>
      <c r="D16" s="69">
        <f>+IF('Denuncias-Renuncias'!$G16=0,"-",IF('Denuncias-Renuncias'!I16=0,"-",('Denuncias-Renuncias'!I16/'Denuncias-Renuncias'!$G16)))</f>
        <v>2.0010005002501249E-3</v>
      </c>
      <c r="E16" s="69">
        <f>+IF('Denuncias-Renuncias'!$G16=0,"-",IF('Denuncias-Renuncias'!J16=0,"-",('Denuncias-Renuncias'!J16/'Denuncias-Renuncias'!$G16)))</f>
        <v>0.71735867933966979</v>
      </c>
      <c r="F16" s="69">
        <f>+IF('Denuncias-Renuncias'!$G16=0,"-",IF('Denuncias-Renuncias'!K16=0,"-",('Denuncias-Renuncias'!K16/'Denuncias-Renuncias'!$G16)))</f>
        <v>2.7013506753376687E-2</v>
      </c>
      <c r="G16" s="69">
        <f>+IF('Denuncias-Renuncias'!$G16=0,"-",IF('Denuncias-Renuncias'!L16=0,"-",('Denuncias-Renuncias'!L16/'Denuncias-Renuncias'!$G16)))</f>
        <v>0.17808904452226113</v>
      </c>
      <c r="H16" s="69">
        <f>+IF('Denuncias-Renuncias'!$G16=0,"-",IF('Denuncias-Renuncias'!M16=0,"-",('Denuncias-Renuncias'!M16/'Denuncias-Renuncias'!$G16)))</f>
        <v>4.00200100050025E-2</v>
      </c>
      <c r="I16" s="69">
        <f>+IF('Denuncias-Renuncias'!$G16=0,"-",IF('Denuncias-Renuncias'!N16=0,"-",('Denuncias-Renuncias'!N16/'Denuncias-Renuncias'!$G16)))</f>
        <v>1.3506753376688344E-2</v>
      </c>
    </row>
    <row r="17" spans="2:9" ht="20.100000000000001" customHeight="1" thickBot="1" x14ac:dyDescent="0.25">
      <c r="B17" s="4" t="s">
        <v>204</v>
      </c>
      <c r="C17" s="71">
        <f>+IF('Denuncias-Renuncias'!$G17=0,"-",IF('Denuncias-Renuncias'!H17=0,"-",('Denuncias-Renuncias'!H17/'Denuncias-Renuncias'!$G17)))</f>
        <v>9.6993210475266739E-3</v>
      </c>
      <c r="D17" s="69">
        <f>+IF('Denuncias-Renuncias'!$G17=0,"-",IF('Denuncias-Renuncias'!I17=0,"-",('Denuncias-Renuncias'!I17/'Denuncias-Renuncias'!$G17)))</f>
        <v>1.3856172925038105E-4</v>
      </c>
      <c r="E17" s="69">
        <f>+IF('Denuncias-Renuncias'!$G17=0,"-",IF('Denuncias-Renuncias'!J17=0,"-",('Denuncias-Renuncias'!J17/'Denuncias-Renuncias'!$G17)))</f>
        <v>0.70070666481917698</v>
      </c>
      <c r="F17" s="69">
        <f>+IF('Denuncias-Renuncias'!$G17=0,"-",IF('Denuncias-Renuncias'!K17=0,"-",('Denuncias-Renuncias'!K17/'Denuncias-Renuncias'!$G17)))</f>
        <v>9.2836358597755304E-3</v>
      </c>
      <c r="G17" s="69">
        <f>+IF('Denuncias-Renuncias'!$G17=0,"-",IF('Denuncias-Renuncias'!L17=0,"-",('Denuncias-Renuncias'!L17/'Denuncias-Renuncias'!$G17)))</f>
        <v>0.18844395178051823</v>
      </c>
      <c r="H17" s="69">
        <f>+IF('Denuncias-Renuncias'!$G17=0,"-",IF('Denuncias-Renuncias'!M17=0,"-",('Denuncias-Renuncias'!M17/'Denuncias-Renuncias'!$G17)))</f>
        <v>7.5931827629208817E-2</v>
      </c>
      <c r="I17" s="69">
        <f>+IF('Denuncias-Renuncias'!$G17=0,"-",IF('Denuncias-Renuncias'!N17=0,"-",('Denuncias-Renuncias'!N17/'Denuncias-Renuncias'!$G17)))</f>
        <v>1.5796037134543438E-2</v>
      </c>
    </row>
    <row r="18" spans="2:9" ht="20.100000000000001" customHeight="1" thickBot="1" x14ac:dyDescent="0.25">
      <c r="B18" s="4" t="s">
        <v>205</v>
      </c>
      <c r="C18" s="71">
        <f>+IF('Denuncias-Renuncias'!$G18=0,"-",IF('Denuncias-Renuncias'!H18=0,"-",('Denuncias-Renuncias'!H18/'Denuncias-Renuncias'!$G18)))</f>
        <v>9.8328416912487702E-3</v>
      </c>
      <c r="D18" s="69" t="str">
        <f>+IF('Denuncias-Renuncias'!$G18=0,"-",IF('Denuncias-Renuncias'!I18=0,"-",('Denuncias-Renuncias'!I18/'Denuncias-Renuncias'!$G18)))</f>
        <v>-</v>
      </c>
      <c r="E18" s="69">
        <f>+IF('Denuncias-Renuncias'!$G18=0,"-",IF('Denuncias-Renuncias'!J18=0,"-",('Denuncias-Renuncias'!J18/'Denuncias-Renuncias'!$G18)))</f>
        <v>0.73434939364142904</v>
      </c>
      <c r="F18" s="69">
        <f>+IF('Denuncias-Renuncias'!$G18=0,"-",IF('Denuncias-Renuncias'!K18=0,"-",('Denuncias-Renuncias'!K18/'Denuncias-Renuncias'!$G18)))</f>
        <v>7.2107505735824317E-3</v>
      </c>
      <c r="G18" s="69">
        <f>+IF('Denuncias-Renuncias'!$G18=0,"-",IF('Denuncias-Renuncias'!L18=0,"-",('Denuncias-Renuncias'!L18/'Denuncias-Renuncias'!$G18)))</f>
        <v>0.11766633890527696</v>
      </c>
      <c r="H18" s="69">
        <f>+IF('Denuncias-Renuncias'!$G18=0,"-",IF('Denuncias-Renuncias'!M18=0,"-",('Denuncias-Renuncias'!M18/'Denuncias-Renuncias'!$G18)))</f>
        <v>0.12078007210750574</v>
      </c>
      <c r="I18" s="69">
        <f>+IF('Denuncias-Renuncias'!$G18=0,"-",IF('Denuncias-Renuncias'!N18=0,"-",('Denuncias-Renuncias'!N18/'Denuncias-Renuncias'!$G18)))</f>
        <v>1.0160603080957063E-2</v>
      </c>
    </row>
    <row r="19" spans="2:9" ht="20.100000000000001" customHeight="1" thickBot="1" x14ac:dyDescent="0.25">
      <c r="B19" s="4" t="s">
        <v>206</v>
      </c>
      <c r="C19" s="71">
        <f>+IF('Denuncias-Renuncias'!$G19=0,"-",IF('Denuncias-Renuncias'!H19=0,"-",('Denuncias-Renuncias'!H19/'Denuncias-Renuncias'!$G19)))</f>
        <v>3.5940803382663845E-2</v>
      </c>
      <c r="D19" s="69" t="str">
        <f>+IF('Denuncias-Renuncias'!$G19=0,"-",IF('Denuncias-Renuncias'!I19=0,"-",('Denuncias-Renuncias'!I19/'Denuncias-Renuncias'!$G19)))</f>
        <v>-</v>
      </c>
      <c r="E19" s="69">
        <f>+IF('Denuncias-Renuncias'!$G19=0,"-",IF('Denuncias-Renuncias'!J19=0,"-",('Denuncias-Renuncias'!J19/'Denuncias-Renuncias'!$G19)))</f>
        <v>0.83086680761099363</v>
      </c>
      <c r="F19" s="69">
        <f>+IF('Denuncias-Renuncias'!$G19=0,"-",IF('Denuncias-Renuncias'!K19=0,"-",('Denuncias-Renuncias'!K19/'Denuncias-Renuncias'!$G19)))</f>
        <v>2.3255813953488372E-2</v>
      </c>
      <c r="G19" s="69">
        <f>+IF('Denuncias-Renuncias'!$G19=0,"-",IF('Denuncias-Renuncias'!L19=0,"-",('Denuncias-Renuncias'!L19/'Denuncias-Renuncias'!$G19)))</f>
        <v>6.5539112050739964E-2</v>
      </c>
      <c r="H19" s="69">
        <f>+IF('Denuncias-Renuncias'!$G19=0,"-",IF('Denuncias-Renuncias'!M19=0,"-",('Denuncias-Renuncias'!M19/'Denuncias-Renuncias'!$G19)))</f>
        <v>4.4397463002114168E-2</v>
      </c>
      <c r="I19" s="69" t="str">
        <f>+IF('Denuncias-Renuncias'!$G19=0,"-",IF('Denuncias-Renuncias'!N19=0,"-",('Denuncias-Renuncias'!N19/'Denuncias-Renuncias'!$G19)))</f>
        <v>-</v>
      </c>
    </row>
    <row r="20" spans="2:9" ht="20.100000000000001" customHeight="1" thickBot="1" x14ac:dyDescent="0.25">
      <c r="B20" s="4" t="s">
        <v>207</v>
      </c>
      <c r="C20" s="71">
        <f>+IF('Denuncias-Renuncias'!$G20=0,"-",IF('Denuncias-Renuncias'!H20=0,"-",('Denuncias-Renuncias'!H20/'Denuncias-Renuncias'!$G20)))</f>
        <v>2.5510204081632654E-2</v>
      </c>
      <c r="D20" s="69" t="str">
        <f>+IF('Denuncias-Renuncias'!$G20=0,"-",IF('Denuncias-Renuncias'!I20=0,"-",('Denuncias-Renuncias'!I20/'Denuncias-Renuncias'!$G20)))</f>
        <v>-</v>
      </c>
      <c r="E20" s="69">
        <f>+IF('Denuncias-Renuncias'!$G20=0,"-",IF('Denuncias-Renuncias'!J20=0,"-",('Denuncias-Renuncias'!J20/'Denuncias-Renuncias'!$G20)))</f>
        <v>0.84183673469387754</v>
      </c>
      <c r="F20" s="69">
        <f>+IF('Denuncias-Renuncias'!$G20=0,"-",IF('Denuncias-Renuncias'!K20=0,"-",('Denuncias-Renuncias'!K20/'Denuncias-Renuncias'!$G20)))</f>
        <v>1.5306122448979591E-2</v>
      </c>
      <c r="G20" s="69">
        <f>+IF('Denuncias-Renuncias'!$G20=0,"-",IF('Denuncias-Renuncias'!L20=0,"-",('Denuncias-Renuncias'!L20/'Denuncias-Renuncias'!$G20)))</f>
        <v>7.1428571428571425E-2</v>
      </c>
      <c r="H20" s="69">
        <f>+IF('Denuncias-Renuncias'!$G20=0,"-",IF('Denuncias-Renuncias'!M20=0,"-",('Denuncias-Renuncias'!M20/'Denuncias-Renuncias'!$G20)))</f>
        <v>2.5510204081632654E-2</v>
      </c>
      <c r="I20" s="69">
        <f>+IF('Denuncias-Renuncias'!$G20=0,"-",IF('Denuncias-Renuncias'!N20=0,"-",('Denuncias-Renuncias'!N20/'Denuncias-Renuncias'!$G20)))</f>
        <v>2.0408163265306121E-2</v>
      </c>
    </row>
    <row r="21" spans="2:9" ht="20.100000000000001" customHeight="1" thickBot="1" x14ac:dyDescent="0.25">
      <c r="B21" s="4" t="s">
        <v>208</v>
      </c>
      <c r="C21" s="71">
        <f>+IF('Denuncias-Renuncias'!$G21=0,"-",IF('Denuncias-Renuncias'!H21=0,"-",('Denuncias-Renuncias'!H21/'Denuncias-Renuncias'!$G21)))</f>
        <v>8.9847259658580418E-4</v>
      </c>
      <c r="D21" s="69" t="str">
        <f>+IF('Denuncias-Renuncias'!$G21=0,"-",IF('Denuncias-Renuncias'!I21=0,"-",('Denuncias-Renuncias'!I21/'Denuncias-Renuncias'!$G21)))</f>
        <v>-</v>
      </c>
      <c r="E21" s="69">
        <f>+IF('Denuncias-Renuncias'!$G21=0,"-",IF('Denuncias-Renuncias'!J21=0,"-",('Denuncias-Renuncias'!J21/'Denuncias-Renuncias'!$G21)))</f>
        <v>0.53578915843066788</v>
      </c>
      <c r="F21" s="69">
        <f>+IF('Denuncias-Renuncias'!$G21=0,"-",IF('Denuncias-Renuncias'!K21=0,"-",('Denuncias-Renuncias'!K21/'Denuncias-Renuncias'!$G21)))</f>
        <v>1.9167415393830489E-2</v>
      </c>
      <c r="G21" s="69">
        <f>+IF('Denuncias-Renuncias'!$G21=0,"-",IF('Denuncias-Renuncias'!L21=0,"-",('Denuncias-Renuncias'!L21/'Denuncias-Renuncias'!$G21)))</f>
        <v>0.34950584007187779</v>
      </c>
      <c r="H21" s="69">
        <f>+IF('Denuncias-Renuncias'!$G21=0,"-",IF('Denuncias-Renuncias'!M21=0,"-",('Denuncias-Renuncias'!M21/'Denuncias-Renuncias'!$G21)))</f>
        <v>9.3740640910452228E-2</v>
      </c>
      <c r="I21" s="69">
        <f>+IF('Denuncias-Renuncias'!$G21=0,"-",IF('Denuncias-Renuncias'!N21=0,"-",('Denuncias-Renuncias'!N21/'Denuncias-Renuncias'!$G21)))</f>
        <v>8.9847259658580418E-4</v>
      </c>
    </row>
    <row r="22" spans="2:9" ht="20.100000000000001" customHeight="1" thickBot="1" x14ac:dyDescent="0.25">
      <c r="B22" s="4" t="s">
        <v>209</v>
      </c>
      <c r="C22" s="71">
        <f>+IF('Denuncias-Renuncias'!$G22=0,"-",IF('Denuncias-Renuncias'!H22=0,"-",('Denuncias-Renuncias'!H22/'Denuncias-Renuncias'!$G22)))</f>
        <v>4.7393364928909956E-3</v>
      </c>
      <c r="D22" s="69">
        <f>+IF('Denuncias-Renuncias'!$G22=0,"-",IF('Denuncias-Renuncias'!I22=0,"-",('Denuncias-Renuncias'!I22/'Denuncias-Renuncias'!$G22)))</f>
        <v>1.1848341232227489E-3</v>
      </c>
      <c r="E22" s="69">
        <f>+IF('Denuncias-Renuncias'!$G22=0,"-",IF('Denuncias-Renuncias'!J22=0,"-",('Denuncias-Renuncias'!J22/'Denuncias-Renuncias'!$G22)))</f>
        <v>0.68088467614533965</v>
      </c>
      <c r="F22" s="69">
        <f>+IF('Denuncias-Renuncias'!$G22=0,"-",IF('Denuncias-Renuncias'!K22=0,"-",('Denuncias-Renuncias'!K22/'Denuncias-Renuncias'!$G22)))</f>
        <v>1.4612954186413903E-2</v>
      </c>
      <c r="G22" s="69">
        <f>+IF('Denuncias-Renuncias'!$G22=0,"-",IF('Denuncias-Renuncias'!L22=0,"-",('Denuncias-Renuncias'!L22/'Denuncias-Renuncias'!$G22)))</f>
        <v>0.15205371248025276</v>
      </c>
      <c r="H22" s="69">
        <f>+IF('Denuncias-Renuncias'!$G22=0,"-",IF('Denuncias-Renuncias'!M22=0,"-",('Denuncias-Renuncias'!M22/'Denuncias-Renuncias'!$G22)))</f>
        <v>0.12045813586097946</v>
      </c>
      <c r="I22" s="69">
        <f>+IF('Denuncias-Renuncias'!$G22=0,"-",IF('Denuncias-Renuncias'!N22=0,"-",('Denuncias-Renuncias'!N22/'Denuncias-Renuncias'!$G22)))</f>
        <v>2.6066350710900472E-2</v>
      </c>
    </row>
    <row r="23" spans="2:9" ht="20.100000000000001" customHeight="1" thickBot="1" x14ac:dyDescent="0.25">
      <c r="B23" s="4" t="s">
        <v>210</v>
      </c>
      <c r="C23" s="71">
        <f>+IF('Denuncias-Renuncias'!$G23=0,"-",IF('Denuncias-Renuncias'!H23=0,"-",('Denuncias-Renuncias'!H23/'Denuncias-Renuncias'!$G23)))</f>
        <v>9.5866729530095871E-3</v>
      </c>
      <c r="D23" s="69">
        <f>+IF('Denuncias-Renuncias'!$G23=0,"-",IF('Denuncias-Renuncias'!I23=0,"-",('Denuncias-Renuncias'!I23/'Denuncias-Renuncias'!$G23)))</f>
        <v>1.5715857300015716E-4</v>
      </c>
      <c r="E23" s="69">
        <f>+IF('Denuncias-Renuncias'!$G23=0,"-",IF('Denuncias-Renuncias'!J23=0,"-",('Denuncias-Renuncias'!J23/'Denuncias-Renuncias'!$G23)))</f>
        <v>0.77101995913877097</v>
      </c>
      <c r="F23" s="69">
        <f>+IF('Denuncias-Renuncias'!$G23=0,"-",IF('Denuncias-Renuncias'!K23=0,"-",('Denuncias-Renuncias'!K23/'Denuncias-Renuncias'!$G23)))</f>
        <v>3.2531824611032531E-2</v>
      </c>
      <c r="G23" s="69">
        <f>+IF('Denuncias-Renuncias'!$G23=0,"-",IF('Denuncias-Renuncias'!L23=0,"-",('Denuncias-Renuncias'!L23/'Denuncias-Renuncias'!$G23)))</f>
        <v>0.12038346691812038</v>
      </c>
      <c r="H23" s="69">
        <f>+IF('Denuncias-Renuncias'!$G23=0,"-",IF('Denuncias-Renuncias'!M23=0,"-",('Denuncias-Renuncias'!M23/'Denuncias-Renuncias'!$G23)))</f>
        <v>5.8148672010058147E-2</v>
      </c>
      <c r="I23" s="69">
        <f>+IF('Denuncias-Renuncias'!$G23=0,"-",IF('Denuncias-Renuncias'!N23=0,"-",('Denuncias-Renuncias'!N23/'Denuncias-Renuncias'!$G23)))</f>
        <v>8.1722457960081724E-3</v>
      </c>
    </row>
    <row r="24" spans="2:9" ht="20.100000000000001" customHeight="1" thickBot="1" x14ac:dyDescent="0.25">
      <c r="B24" s="4" t="s">
        <v>211</v>
      </c>
      <c r="C24" s="71">
        <f>+IF('Denuncias-Renuncias'!$G24=0,"-",IF('Denuncias-Renuncias'!H24=0,"-",('Denuncias-Renuncias'!H24/'Denuncias-Renuncias'!$G24)))</f>
        <v>6.1593483012120009E-3</v>
      </c>
      <c r="D24" s="69">
        <f>+IF('Denuncias-Renuncias'!$G24=0,"-",IF('Denuncias-Renuncias'!I24=0,"-",('Denuncias-Renuncias'!I24/'Denuncias-Renuncias'!$G24)))</f>
        <v>5.9606596463341948E-4</v>
      </c>
      <c r="E24" s="69">
        <f>+IF('Denuncias-Renuncias'!$G24=0,"-",IF('Denuncias-Renuncias'!J24=0,"-",('Denuncias-Renuncias'!J24/'Denuncias-Renuncias'!$G24)))</f>
        <v>0.61871647128948937</v>
      </c>
      <c r="F24" s="69">
        <f>+IF('Denuncias-Renuncias'!$G24=0,"-",IF('Denuncias-Renuncias'!K24=0,"-",('Denuncias-Renuncias'!K24/'Denuncias-Renuncias'!$G24)))</f>
        <v>1.5299026425591099E-2</v>
      </c>
      <c r="G24" s="69">
        <f>+IF('Denuncias-Renuncias'!$G24=0,"-",IF('Denuncias-Renuncias'!L24=0,"-",('Denuncias-Renuncias'!L24/'Denuncias-Renuncias'!$G24)))</f>
        <v>0.12060401351082853</v>
      </c>
      <c r="H24" s="69">
        <f>+IF('Denuncias-Renuncias'!$G24=0,"-",IF('Denuncias-Renuncias'!M24=0,"-",('Denuncias-Renuncias'!M24/'Denuncias-Renuncias'!$G24)))</f>
        <v>0.19868865487780649</v>
      </c>
      <c r="I24" s="69">
        <f>+IF('Denuncias-Renuncias'!$G24=0,"-",IF('Denuncias-Renuncias'!N24=0,"-",('Denuncias-Renuncias'!N24/'Denuncias-Renuncias'!$G24)))</f>
        <v>3.9936419630439104E-2</v>
      </c>
    </row>
    <row r="25" spans="2:9" ht="20.100000000000001" customHeight="1" thickBot="1" x14ac:dyDescent="0.25">
      <c r="B25" s="4" t="s">
        <v>212</v>
      </c>
      <c r="C25" s="71">
        <f>+IF('Denuncias-Renuncias'!$G25=0,"-",IF('Denuncias-Renuncias'!H25=0,"-",('Denuncias-Renuncias'!H25/'Denuncias-Renuncias'!$G25)))</f>
        <v>1.4865205341395817E-2</v>
      </c>
      <c r="D25" s="69">
        <f>+IF('Denuncias-Renuncias'!$G25=0,"-",IF('Denuncias-Renuncias'!I25=0,"-",('Denuncias-Renuncias'!I25/'Denuncias-Renuncias'!$G25)))</f>
        <v>1.7636684303350969E-3</v>
      </c>
      <c r="E25" s="69">
        <f>+IF('Denuncias-Renuncias'!$G25=0,"-",IF('Denuncias-Renuncias'!J25=0,"-",('Denuncias-Renuncias'!J25/'Denuncias-Renuncias'!$G25)))</f>
        <v>0.77122700932224741</v>
      </c>
      <c r="F25" s="69">
        <f>+IF('Denuncias-Renuncias'!$G25=0,"-",IF('Denuncias-Renuncias'!K25=0,"-",('Denuncias-Renuncias'!K25/'Denuncias-Renuncias'!$G25)))</f>
        <v>2.0408163265306121E-2</v>
      </c>
      <c r="G25" s="69">
        <f>+IF('Denuncias-Renuncias'!$G25=0,"-",IF('Denuncias-Renuncias'!L25=0,"-",('Denuncias-Renuncias'!L25/'Denuncias-Renuncias'!$G25)))</f>
        <v>0.11589821113630637</v>
      </c>
      <c r="H25" s="69">
        <f>+IF('Denuncias-Renuncias'!$G25=0,"-",IF('Denuncias-Renuncias'!M25=0,"-",('Denuncias-Renuncias'!M25/'Denuncias-Renuncias'!$G25)))</f>
        <v>5.4673721340388004E-2</v>
      </c>
      <c r="I25" s="69">
        <f>+IF('Denuncias-Renuncias'!$G25=0,"-",IF('Denuncias-Renuncias'!N25=0,"-",('Denuncias-Renuncias'!N25/'Denuncias-Renuncias'!$G25)))</f>
        <v>2.1164021164021163E-2</v>
      </c>
    </row>
    <row r="26" spans="2:9" ht="20.100000000000001" customHeight="1" thickBot="1" x14ac:dyDescent="0.25">
      <c r="B26" s="5" t="s">
        <v>213</v>
      </c>
      <c r="C26" s="71">
        <f>+IF('Denuncias-Renuncias'!$G26=0,"-",IF('Denuncias-Renuncias'!H26=0,"-",('Denuncias-Renuncias'!H26/'Denuncias-Renuncias'!$G26)))</f>
        <v>5.268703898840885E-3</v>
      </c>
      <c r="D26" s="69">
        <f>+IF('Denuncias-Renuncias'!$G26=0,"-",IF('Denuncias-Renuncias'!I26=0,"-",('Denuncias-Renuncias'!I26/'Denuncias-Renuncias'!$G26)))</f>
        <v>1.053740779768177E-3</v>
      </c>
      <c r="E26" s="69">
        <f>+IF('Denuncias-Renuncias'!$G26=0,"-",IF('Denuncias-Renuncias'!J26=0,"-",('Denuncias-Renuncias'!J26/'Denuncias-Renuncias'!$G26)))</f>
        <v>0.58640674394099057</v>
      </c>
      <c r="F26" s="69">
        <f>+IF('Denuncias-Renuncias'!$G26=0,"-",IF('Denuncias-Renuncias'!K26=0,"-",('Denuncias-Renuncias'!K26/'Denuncias-Renuncias'!$G26)))</f>
        <v>2.2128556375131718E-2</v>
      </c>
      <c r="G26" s="69">
        <f>+IF('Denuncias-Renuncias'!$G26=0,"-",IF('Denuncias-Renuncias'!L26=0,"-",('Denuncias-Renuncias'!L26/'Denuncias-Renuncias'!$G26)))</f>
        <v>9.0094836670179132E-2</v>
      </c>
      <c r="H26" s="69">
        <f>+IF('Denuncias-Renuncias'!$G26=0,"-",IF('Denuncias-Renuncias'!M26=0,"-",('Denuncias-Renuncias'!M26/'Denuncias-Renuncias'!$G26)))</f>
        <v>9.114857744994731E-2</v>
      </c>
      <c r="I26" s="69">
        <f>+IF('Denuncias-Renuncias'!$G26=0,"-",IF('Denuncias-Renuncias'!N26=0,"-",('Denuncias-Renuncias'!N26/'Denuncias-Renuncias'!$G26)))</f>
        <v>0.20389884088514226</v>
      </c>
    </row>
    <row r="27" spans="2:9" ht="20.100000000000001" customHeight="1" thickBot="1" x14ac:dyDescent="0.25">
      <c r="B27" s="6" t="s">
        <v>214</v>
      </c>
      <c r="C27" s="71" t="str">
        <f>+IF('Denuncias-Renuncias'!$G27=0,"-",IF('Denuncias-Renuncias'!H27=0,"-",('Denuncias-Renuncias'!H27/'Denuncias-Renuncias'!$G27)))</f>
        <v>-</v>
      </c>
      <c r="D27" s="69">
        <f>+IF('Denuncias-Renuncias'!$G27=0,"-",IF('Denuncias-Renuncias'!I27=0,"-",('Denuncias-Renuncias'!I27/'Denuncias-Renuncias'!$G27)))</f>
        <v>2.5125628140703518E-3</v>
      </c>
      <c r="E27" s="69">
        <f>+IF('Denuncias-Renuncias'!$G27=0,"-",IF('Denuncias-Renuncias'!J27=0,"-",('Denuncias-Renuncias'!J27/'Denuncias-Renuncias'!$G27)))</f>
        <v>0.90452261306532666</v>
      </c>
      <c r="F27" s="69">
        <f>+IF('Denuncias-Renuncias'!$G27=0,"-",IF('Denuncias-Renuncias'!K27=0,"-",('Denuncias-Renuncias'!K27/'Denuncias-Renuncias'!$G27)))</f>
        <v>5.0251256281407036E-3</v>
      </c>
      <c r="G27" s="69">
        <f>+IF('Denuncias-Renuncias'!$G27=0,"-",IF('Denuncias-Renuncias'!L27=0,"-",('Denuncias-Renuncias'!L27/'Denuncias-Renuncias'!$G27)))</f>
        <v>3.2663316582914576E-2</v>
      </c>
      <c r="H27" s="69">
        <f>+IF('Denuncias-Renuncias'!$G27=0,"-",IF('Denuncias-Renuncias'!M27=0,"-",('Denuncias-Renuncias'!M27/'Denuncias-Renuncias'!$G27)))</f>
        <v>4.2713567839195977E-2</v>
      </c>
      <c r="I27" s="69">
        <f>+IF('Denuncias-Renuncias'!$G27=0,"-",IF('Denuncias-Renuncias'!N27=0,"-",('Denuncias-Renuncias'!N27/'Denuncias-Renuncias'!$G27)))</f>
        <v>1.2562814070351759E-2</v>
      </c>
    </row>
    <row r="28" spans="2:9" ht="20.100000000000001" customHeight="1" thickBot="1" x14ac:dyDescent="0.25">
      <c r="B28" s="4" t="s">
        <v>215</v>
      </c>
      <c r="C28" s="71" t="str">
        <f>+IF('Denuncias-Renuncias'!$G28=0,"-",IF('Denuncias-Renuncias'!H28=0,"-",('Denuncias-Renuncias'!H28/'Denuncias-Renuncias'!$G28)))</f>
        <v>-</v>
      </c>
      <c r="D28" s="69">
        <f>+IF('Denuncias-Renuncias'!$G28=0,"-",IF('Denuncias-Renuncias'!I28=0,"-",('Denuncias-Renuncias'!I28/'Denuncias-Renuncias'!$G28)))</f>
        <v>3.5005834305717621E-3</v>
      </c>
      <c r="E28" s="69">
        <f>+IF('Denuncias-Renuncias'!$G28=0,"-",IF('Denuncias-Renuncias'!J28=0,"-",('Denuncias-Renuncias'!J28/'Denuncias-Renuncias'!$G28)))</f>
        <v>0.84014002333722282</v>
      </c>
      <c r="F28" s="69">
        <f>+IF('Denuncias-Renuncias'!$G28=0,"-",IF('Denuncias-Renuncias'!K28=0,"-",('Denuncias-Renuncias'!K28/'Denuncias-Renuncias'!$G28)))</f>
        <v>2.3337222870478413E-2</v>
      </c>
      <c r="G28" s="69">
        <f>+IF('Denuncias-Renuncias'!$G28=0,"-",IF('Denuncias-Renuncias'!L28=0,"-",('Denuncias-Renuncias'!L28/'Denuncias-Renuncias'!$G28)))</f>
        <v>0.10735122520420071</v>
      </c>
      <c r="H28" s="69">
        <f>+IF('Denuncias-Renuncias'!$G28=0,"-",IF('Denuncias-Renuncias'!M28=0,"-",('Denuncias-Renuncias'!M28/'Denuncias-Renuncias'!$G28)))</f>
        <v>2.4504084014002333E-2</v>
      </c>
      <c r="I28" s="69">
        <f>+IF('Denuncias-Renuncias'!$G28=0,"-",IF('Denuncias-Renuncias'!N28=0,"-",('Denuncias-Renuncias'!N28/'Denuncias-Renuncias'!$G28)))</f>
        <v>1.1668611435239206E-3</v>
      </c>
    </row>
    <row r="29" spans="2:9" ht="20.100000000000001" customHeight="1" thickBot="1" x14ac:dyDescent="0.25">
      <c r="B29" s="4" t="s">
        <v>216</v>
      </c>
      <c r="C29" s="71">
        <f>+IF('Denuncias-Renuncias'!$G29=0,"-",IF('Denuncias-Renuncias'!H29=0,"-",('Denuncias-Renuncias'!H29/'Denuncias-Renuncias'!$G29)))</f>
        <v>9.0702947845804991E-3</v>
      </c>
      <c r="D29" s="69" t="str">
        <f>+IF('Denuncias-Renuncias'!$G29=0,"-",IF('Denuncias-Renuncias'!I29=0,"-",('Denuncias-Renuncias'!I29/'Denuncias-Renuncias'!$G29)))</f>
        <v>-</v>
      </c>
      <c r="E29" s="69">
        <f>+IF('Denuncias-Renuncias'!$G29=0,"-",IF('Denuncias-Renuncias'!J29=0,"-",('Denuncias-Renuncias'!J29/'Denuncias-Renuncias'!$G29)))</f>
        <v>0.92403628117913827</v>
      </c>
      <c r="F29" s="69">
        <f>+IF('Denuncias-Renuncias'!$G29=0,"-",IF('Denuncias-Renuncias'!K29=0,"-",('Denuncias-Renuncias'!K29/'Denuncias-Renuncias'!$G29)))</f>
        <v>2.2675736961451248E-3</v>
      </c>
      <c r="G29" s="69">
        <f>+IF('Denuncias-Renuncias'!$G29=0,"-",IF('Denuncias-Renuncias'!L29=0,"-",('Denuncias-Renuncias'!L29/'Denuncias-Renuncias'!$G29)))</f>
        <v>1.7006802721088437E-2</v>
      </c>
      <c r="H29" s="69">
        <f>+IF('Denuncias-Renuncias'!$G29=0,"-",IF('Denuncias-Renuncias'!M29=0,"-",('Denuncias-Renuncias'!M29/'Denuncias-Renuncias'!$G29)))</f>
        <v>4.5351473922902494E-2</v>
      </c>
      <c r="I29" s="69">
        <f>+IF('Denuncias-Renuncias'!$G29=0,"-",IF('Denuncias-Renuncias'!N29=0,"-",('Denuncias-Renuncias'!N29/'Denuncias-Renuncias'!$G29)))</f>
        <v>2.2675736961451248E-3</v>
      </c>
    </row>
    <row r="30" spans="2:9" ht="20.100000000000001" customHeight="1" thickBot="1" x14ac:dyDescent="0.25">
      <c r="B30" s="4" t="s">
        <v>217</v>
      </c>
      <c r="C30" s="71">
        <f>+IF('Denuncias-Renuncias'!$G30=0,"-",IF('Denuncias-Renuncias'!H30=0,"-",('Denuncias-Renuncias'!H30/'Denuncias-Renuncias'!$G30)))</f>
        <v>3.0959752321981426E-3</v>
      </c>
      <c r="D30" s="69" t="str">
        <f>+IF('Denuncias-Renuncias'!$G30=0,"-",IF('Denuncias-Renuncias'!I30=0,"-",('Denuncias-Renuncias'!I30/'Denuncias-Renuncias'!$G30)))</f>
        <v>-</v>
      </c>
      <c r="E30" s="69">
        <f>+IF('Denuncias-Renuncias'!$G30=0,"-",IF('Denuncias-Renuncias'!J30=0,"-",('Denuncias-Renuncias'!J30/'Denuncias-Renuncias'!$G30)))</f>
        <v>0.95975232198142413</v>
      </c>
      <c r="F30" s="69">
        <f>+IF('Denuncias-Renuncias'!$G30=0,"-",IF('Denuncias-Renuncias'!K30=0,"-",('Denuncias-Renuncias'!K30/'Denuncias-Renuncias'!$G30)))</f>
        <v>3.0959752321981426E-3</v>
      </c>
      <c r="G30" s="69">
        <f>+IF('Denuncias-Renuncias'!$G30=0,"-",IF('Denuncias-Renuncias'!L30=0,"-",('Denuncias-Renuncias'!L30/'Denuncias-Renuncias'!$G30)))</f>
        <v>3.0959752321981424E-2</v>
      </c>
      <c r="H30" s="69" t="str">
        <f>+IF('Denuncias-Renuncias'!$G30=0,"-",IF('Denuncias-Renuncias'!M30=0,"-",('Denuncias-Renuncias'!M30/'Denuncias-Renuncias'!$G30)))</f>
        <v>-</v>
      </c>
      <c r="I30" s="69">
        <f>+IF('Denuncias-Renuncias'!$G30=0,"-",IF('Denuncias-Renuncias'!N30=0,"-",('Denuncias-Renuncias'!N30/'Denuncias-Renuncias'!$G30)))</f>
        <v>3.0959752321981426E-3</v>
      </c>
    </row>
    <row r="31" spans="2:9" ht="20.100000000000001" customHeight="1" thickBot="1" x14ac:dyDescent="0.25">
      <c r="B31" s="4" t="s">
        <v>218</v>
      </c>
      <c r="C31" s="71" t="str">
        <f>+IF('Denuncias-Renuncias'!$G31=0,"-",IF('Denuncias-Renuncias'!H31=0,"-",('Denuncias-Renuncias'!H31/'Denuncias-Renuncias'!$G31)))</f>
        <v>-</v>
      </c>
      <c r="D31" s="69" t="str">
        <f>+IF('Denuncias-Renuncias'!$G31=0,"-",IF('Denuncias-Renuncias'!I31=0,"-",('Denuncias-Renuncias'!I31/'Denuncias-Renuncias'!$G31)))</f>
        <v>-</v>
      </c>
      <c r="E31" s="69">
        <f>+IF('Denuncias-Renuncias'!$G31=0,"-",IF('Denuncias-Renuncias'!J31=0,"-",('Denuncias-Renuncias'!J31/'Denuncias-Renuncias'!$G31)))</f>
        <v>0.96363636363636362</v>
      </c>
      <c r="F31" s="69">
        <f>+IF('Denuncias-Renuncias'!$G31=0,"-",IF('Denuncias-Renuncias'!K31=0,"-",('Denuncias-Renuncias'!K31/'Denuncias-Renuncias'!$G31)))</f>
        <v>2.5974025974025974E-3</v>
      </c>
      <c r="G31" s="69">
        <f>+IF('Denuncias-Renuncias'!$G31=0,"-",IF('Denuncias-Renuncias'!L31=0,"-",('Denuncias-Renuncias'!L31/'Denuncias-Renuncias'!$G31)))</f>
        <v>3.1168831168831169E-2</v>
      </c>
      <c r="H31" s="69">
        <f>+IF('Denuncias-Renuncias'!$G31=0,"-",IF('Denuncias-Renuncias'!M31=0,"-",('Denuncias-Renuncias'!M31/'Denuncias-Renuncias'!$G31)))</f>
        <v>2.5974025974025974E-3</v>
      </c>
      <c r="I31" s="69" t="str">
        <f>+IF('Denuncias-Renuncias'!$G31=0,"-",IF('Denuncias-Renuncias'!N31=0,"-",('Denuncias-Renuncias'!N31/'Denuncias-Renuncias'!$G31)))</f>
        <v>-</v>
      </c>
    </row>
    <row r="32" spans="2:9" ht="20.100000000000001" customHeight="1" thickBot="1" x14ac:dyDescent="0.25">
      <c r="B32" s="4" t="s">
        <v>219</v>
      </c>
      <c r="C32" s="71">
        <f>+IF('Denuncias-Renuncias'!$G32=0,"-",IF('Denuncias-Renuncias'!H32=0,"-",('Denuncias-Renuncias'!H32/'Denuncias-Renuncias'!$G32)))</f>
        <v>7.4349442379182153E-3</v>
      </c>
      <c r="D32" s="69" t="str">
        <f>+IF('Denuncias-Renuncias'!$G32=0,"-",IF('Denuncias-Renuncias'!I32=0,"-",('Denuncias-Renuncias'!I32/'Denuncias-Renuncias'!$G32)))</f>
        <v>-</v>
      </c>
      <c r="E32" s="69">
        <f>+IF('Denuncias-Renuncias'!$G32=0,"-",IF('Denuncias-Renuncias'!J32=0,"-",('Denuncias-Renuncias'!J32/'Denuncias-Renuncias'!$G32)))</f>
        <v>0.80669144981412644</v>
      </c>
      <c r="F32" s="69">
        <f>+IF('Denuncias-Renuncias'!$G32=0,"-",IF('Denuncias-Renuncias'!K32=0,"-",('Denuncias-Renuncias'!K32/'Denuncias-Renuncias'!$G32)))</f>
        <v>5.5762081784386614E-3</v>
      </c>
      <c r="G32" s="69">
        <f>+IF('Denuncias-Renuncias'!$G32=0,"-",IF('Denuncias-Renuncias'!L32=0,"-",('Denuncias-Renuncias'!L32/'Denuncias-Renuncias'!$G32)))</f>
        <v>5.204460966542751E-2</v>
      </c>
      <c r="H32" s="69">
        <f>+IF('Denuncias-Renuncias'!$G32=0,"-",IF('Denuncias-Renuncias'!M32=0,"-",('Denuncias-Renuncias'!M32/'Denuncias-Renuncias'!$G32)))</f>
        <v>0.12825278810408922</v>
      </c>
      <c r="I32" s="69" t="str">
        <f>+IF('Denuncias-Renuncias'!$G32=0,"-",IF('Denuncias-Renuncias'!N32=0,"-",('Denuncias-Renuncias'!N32/'Denuncias-Renuncias'!$G32)))</f>
        <v>-</v>
      </c>
    </row>
    <row r="33" spans="2:9" ht="20.100000000000001" customHeight="1" thickBot="1" x14ac:dyDescent="0.25">
      <c r="B33" s="4" t="s">
        <v>220</v>
      </c>
      <c r="C33" s="71">
        <f>+IF('Denuncias-Renuncias'!$G33=0,"-",IF('Denuncias-Renuncias'!H33=0,"-",('Denuncias-Renuncias'!H33/'Denuncias-Renuncias'!$G33)))</f>
        <v>6.024096385542169E-3</v>
      </c>
      <c r="D33" s="69">
        <f>+IF('Denuncias-Renuncias'!$G33=0,"-",IF('Denuncias-Renuncias'!I33=0,"-",('Denuncias-Renuncias'!I33/'Denuncias-Renuncias'!$G33)))</f>
        <v>6.024096385542169E-3</v>
      </c>
      <c r="E33" s="69">
        <f>+IF('Denuncias-Renuncias'!$G33=0,"-",IF('Denuncias-Renuncias'!J33=0,"-",('Denuncias-Renuncias'!J33/'Denuncias-Renuncias'!$G33)))</f>
        <v>0.7831325301204819</v>
      </c>
      <c r="F33" s="69">
        <f>+IF('Denuncias-Renuncias'!$G33=0,"-",IF('Denuncias-Renuncias'!K33=0,"-",('Denuncias-Renuncias'!K33/'Denuncias-Renuncias'!$G33)))</f>
        <v>1.2048192771084338E-2</v>
      </c>
      <c r="G33" s="69">
        <f>+IF('Denuncias-Renuncias'!$G33=0,"-",IF('Denuncias-Renuncias'!L33=0,"-",('Denuncias-Renuncias'!L33/'Denuncias-Renuncias'!$G33)))</f>
        <v>0.15060240963855423</v>
      </c>
      <c r="H33" s="69">
        <f>+IF('Denuncias-Renuncias'!$G33=0,"-",IF('Denuncias-Renuncias'!M33=0,"-",('Denuncias-Renuncias'!M33/'Denuncias-Renuncias'!$G33)))</f>
        <v>2.4096385542168676E-2</v>
      </c>
      <c r="I33" s="69">
        <f>+IF('Denuncias-Renuncias'!$G33=0,"-",IF('Denuncias-Renuncias'!N33=0,"-",('Denuncias-Renuncias'!N33/'Denuncias-Renuncias'!$G33)))</f>
        <v>1.8072289156626505E-2</v>
      </c>
    </row>
    <row r="34" spans="2:9" ht="20.100000000000001" customHeight="1" thickBot="1" x14ac:dyDescent="0.25">
      <c r="B34" s="4" t="s">
        <v>221</v>
      </c>
      <c r="C34" s="71">
        <f>+IF('Denuncias-Renuncias'!$G34=0,"-",IF('Denuncias-Renuncias'!H34=0,"-",('Denuncias-Renuncias'!H34/'Denuncias-Renuncias'!$G34)))</f>
        <v>3.0619865571321882E-2</v>
      </c>
      <c r="D34" s="69">
        <f>+IF('Denuncias-Renuncias'!$G34=0,"-",IF('Denuncias-Renuncias'!I34=0,"-",('Denuncias-Renuncias'!I34/'Denuncias-Renuncias'!$G34)))</f>
        <v>2.9873039581777448E-3</v>
      </c>
      <c r="E34" s="69">
        <f>+IF('Denuncias-Renuncias'!$G34=0,"-",IF('Denuncias-Renuncias'!J34=0,"-",('Denuncias-Renuncias'!J34/'Denuncias-Renuncias'!$G34)))</f>
        <v>0.67139656460044805</v>
      </c>
      <c r="F34" s="69">
        <f>+IF('Denuncias-Renuncias'!$G34=0,"-",IF('Denuncias-Renuncias'!K34=0,"-",('Denuncias-Renuncias'!K34/'Denuncias-Renuncias'!$G34)))</f>
        <v>9.7087378640776691E-3</v>
      </c>
      <c r="G34" s="69">
        <f>+IF('Denuncias-Renuncias'!$G34=0,"-",IF('Denuncias-Renuncias'!L34=0,"-",('Denuncias-Renuncias'!L34/'Denuncias-Renuncias'!$G34)))</f>
        <v>0.26661687826736369</v>
      </c>
      <c r="H34" s="69">
        <f>+IF('Denuncias-Renuncias'!$G34=0,"-",IF('Denuncias-Renuncias'!M34=0,"-",('Denuncias-Renuncias'!M34/'Denuncias-Renuncias'!$G34)))</f>
        <v>1.7923823749066467E-2</v>
      </c>
      <c r="I34" s="69">
        <f>+IF('Denuncias-Renuncias'!$G34=0,"-",IF('Denuncias-Renuncias'!N34=0,"-",('Denuncias-Renuncias'!N34/'Denuncias-Renuncias'!$G34)))</f>
        <v>7.468259895444362E-4</v>
      </c>
    </row>
    <row r="35" spans="2:9" ht="20.100000000000001" customHeight="1" thickBot="1" x14ac:dyDescent="0.25">
      <c r="B35" s="4" t="s">
        <v>222</v>
      </c>
      <c r="C35" s="71">
        <f>+IF('Denuncias-Renuncias'!$G35=0,"-",IF('Denuncias-Renuncias'!H35=0,"-",('Denuncias-Renuncias'!H35/'Denuncias-Renuncias'!$G35)))</f>
        <v>1.4184397163120567E-2</v>
      </c>
      <c r="D35" s="69" t="str">
        <f>+IF('Denuncias-Renuncias'!$G35=0,"-",IF('Denuncias-Renuncias'!I35=0,"-",('Denuncias-Renuncias'!I35/'Denuncias-Renuncias'!$G35)))</f>
        <v>-</v>
      </c>
      <c r="E35" s="69">
        <f>+IF('Denuncias-Renuncias'!$G35=0,"-",IF('Denuncias-Renuncias'!J35=0,"-",('Denuncias-Renuncias'!J35/'Denuncias-Renuncias'!$G35)))</f>
        <v>0.84042553191489366</v>
      </c>
      <c r="F35" s="69">
        <f>+IF('Denuncias-Renuncias'!$G35=0,"-",IF('Denuncias-Renuncias'!K35=0,"-",('Denuncias-Renuncias'!K35/'Denuncias-Renuncias'!$G35)))</f>
        <v>3.1914893617021274E-2</v>
      </c>
      <c r="G35" s="69">
        <f>+IF('Denuncias-Renuncias'!$G35=0,"-",IF('Denuncias-Renuncias'!L35=0,"-",('Denuncias-Renuncias'!L35/'Denuncias-Renuncias'!$G35)))</f>
        <v>8.1560283687943269E-2</v>
      </c>
      <c r="H35" s="69">
        <f>+IF('Denuncias-Renuncias'!$G35=0,"-",IF('Denuncias-Renuncias'!M35=0,"-",('Denuncias-Renuncias'!M35/'Denuncias-Renuncias'!$G35)))</f>
        <v>3.5460992907801418E-3</v>
      </c>
      <c r="I35" s="69">
        <f>+IF('Denuncias-Renuncias'!$G35=0,"-",IF('Denuncias-Renuncias'!N35=0,"-",('Denuncias-Renuncias'!N35/'Denuncias-Renuncias'!$G35)))</f>
        <v>2.8368794326241134E-2</v>
      </c>
    </row>
    <row r="36" spans="2:9" ht="20.100000000000001" customHeight="1" thickBot="1" x14ac:dyDescent="0.25">
      <c r="B36" s="4" t="s">
        <v>223</v>
      </c>
      <c r="C36" s="71" t="str">
        <f>+IF('Denuncias-Renuncias'!$G36=0,"-",IF('Denuncias-Renuncias'!H36=0,"-",('Denuncias-Renuncias'!H36/'Denuncias-Renuncias'!$G36)))</f>
        <v>-</v>
      </c>
      <c r="D36" s="69" t="str">
        <f>+IF('Denuncias-Renuncias'!$G36=0,"-",IF('Denuncias-Renuncias'!I36=0,"-",('Denuncias-Renuncias'!I36/'Denuncias-Renuncias'!$G36)))</f>
        <v>-</v>
      </c>
      <c r="E36" s="69">
        <f>+IF('Denuncias-Renuncias'!$G36=0,"-",IF('Denuncias-Renuncias'!J36=0,"-",('Denuncias-Renuncias'!J36/'Denuncias-Renuncias'!$G36)))</f>
        <v>0.89903846153846156</v>
      </c>
      <c r="F36" s="69">
        <f>+IF('Denuncias-Renuncias'!$G36=0,"-",IF('Denuncias-Renuncias'!K36=0,"-",('Denuncias-Renuncias'!K36/'Denuncias-Renuncias'!$G36)))</f>
        <v>9.6153846153846159E-3</v>
      </c>
      <c r="G36" s="69">
        <f>+IF('Denuncias-Renuncias'!$G36=0,"-",IF('Denuncias-Renuncias'!L36=0,"-",('Denuncias-Renuncias'!L36/'Denuncias-Renuncias'!$G36)))</f>
        <v>5.7692307692307696E-2</v>
      </c>
      <c r="H36" s="69">
        <f>+IF('Denuncias-Renuncias'!$G36=0,"-",IF('Denuncias-Renuncias'!M36=0,"-",('Denuncias-Renuncias'!M36/'Denuncias-Renuncias'!$G36)))</f>
        <v>2.403846153846154E-2</v>
      </c>
      <c r="I36" s="69">
        <f>+IF('Denuncias-Renuncias'!$G36=0,"-",IF('Denuncias-Renuncias'!N36=0,"-",('Denuncias-Renuncias'!N36/'Denuncias-Renuncias'!$G36)))</f>
        <v>9.6153846153846159E-3</v>
      </c>
    </row>
    <row r="37" spans="2:9" ht="20.100000000000001" customHeight="1" thickBot="1" x14ac:dyDescent="0.25">
      <c r="B37" s="4" t="s">
        <v>224</v>
      </c>
      <c r="C37" s="71">
        <f>+IF('Denuncias-Renuncias'!$G37=0,"-",IF('Denuncias-Renuncias'!H37=0,"-",('Denuncias-Renuncias'!H37/'Denuncias-Renuncias'!$G37)))</f>
        <v>2.5839793281653748E-3</v>
      </c>
      <c r="D37" s="69">
        <f>+IF('Denuncias-Renuncias'!$G37=0,"-",IF('Denuncias-Renuncias'!I37=0,"-",('Denuncias-Renuncias'!I37/'Denuncias-Renuncias'!$G37)))</f>
        <v>1.2919896640826874E-3</v>
      </c>
      <c r="E37" s="69">
        <f>+IF('Denuncias-Renuncias'!$G37=0,"-",IF('Denuncias-Renuncias'!J37=0,"-",('Denuncias-Renuncias'!J37/'Denuncias-Renuncias'!$G37)))</f>
        <v>0.74935400516795869</v>
      </c>
      <c r="F37" s="69">
        <f>+IF('Denuncias-Renuncias'!$G37=0,"-",IF('Denuncias-Renuncias'!K37=0,"-",('Denuncias-Renuncias'!K37/'Denuncias-Renuncias'!$G37)))</f>
        <v>2.5839793281653745E-2</v>
      </c>
      <c r="G37" s="69">
        <f>+IF('Denuncias-Renuncias'!$G37=0,"-",IF('Denuncias-Renuncias'!L37=0,"-",('Denuncias-Renuncias'!L37/'Denuncias-Renuncias'!$G37)))</f>
        <v>9.1085271317829453E-2</v>
      </c>
      <c r="H37" s="69">
        <f>+IF('Denuncias-Renuncias'!$G37=0,"-",IF('Denuncias-Renuncias'!M37=0,"-",('Denuncias-Renuncias'!M37/'Denuncias-Renuncias'!$G37)))</f>
        <v>0.12015503875968993</v>
      </c>
      <c r="I37" s="69">
        <f>+IF('Denuncias-Renuncias'!$G37=0,"-",IF('Denuncias-Renuncias'!N37=0,"-",('Denuncias-Renuncias'!N37/'Denuncias-Renuncias'!$G37)))</f>
        <v>9.6899224806201549E-3</v>
      </c>
    </row>
    <row r="38" spans="2:9" ht="20.100000000000001" customHeight="1" thickBot="1" x14ac:dyDescent="0.25">
      <c r="B38" s="4" t="s">
        <v>225</v>
      </c>
      <c r="C38" s="71">
        <f>+IF('Denuncias-Renuncias'!$G38=0,"-",IF('Denuncias-Renuncias'!H38=0,"-",('Denuncias-Renuncias'!H38/'Denuncias-Renuncias'!$G38)))</f>
        <v>9.3457943925233638E-3</v>
      </c>
      <c r="D38" s="69">
        <f>+IF('Denuncias-Renuncias'!$G38=0,"-",IF('Denuncias-Renuncias'!I38=0,"-",('Denuncias-Renuncias'!I38/'Denuncias-Renuncias'!$G38)))</f>
        <v>4.6728971962616819E-3</v>
      </c>
      <c r="E38" s="69">
        <f>+IF('Denuncias-Renuncias'!$G38=0,"-",IF('Denuncias-Renuncias'!J38=0,"-",('Denuncias-Renuncias'!J38/'Denuncias-Renuncias'!$G38)))</f>
        <v>0.85747663551401865</v>
      </c>
      <c r="F38" s="69">
        <f>+IF('Denuncias-Renuncias'!$G38=0,"-",IF('Denuncias-Renuncias'!K38=0,"-",('Denuncias-Renuncias'!K38/'Denuncias-Renuncias'!$G38)))</f>
        <v>1.1682242990654205E-2</v>
      </c>
      <c r="G38" s="69">
        <f>+IF('Denuncias-Renuncias'!$G38=0,"-",IF('Denuncias-Renuncias'!L38=0,"-",('Denuncias-Renuncias'!L38/'Denuncias-Renuncias'!$G38)))</f>
        <v>1.4018691588785047E-2</v>
      </c>
      <c r="H38" s="69">
        <f>+IF('Denuncias-Renuncias'!$G38=0,"-",IF('Denuncias-Renuncias'!M38=0,"-",('Denuncias-Renuncias'!M38/'Denuncias-Renuncias'!$G38)))</f>
        <v>5.3738317757009345E-2</v>
      </c>
      <c r="I38" s="69">
        <f>+IF('Denuncias-Renuncias'!$G38=0,"-",IF('Denuncias-Renuncias'!N38=0,"-",('Denuncias-Renuncias'!N38/'Denuncias-Renuncias'!$G38)))</f>
        <v>4.9065420560747662E-2</v>
      </c>
    </row>
    <row r="39" spans="2:9" ht="20.100000000000001" customHeight="1" thickBot="1" x14ac:dyDescent="0.25">
      <c r="B39" s="4" t="s">
        <v>226</v>
      </c>
      <c r="C39" s="71">
        <f>+IF('Denuncias-Renuncias'!$G39=0,"-",IF('Denuncias-Renuncias'!H39=0,"-",('Denuncias-Renuncias'!H39/'Denuncias-Renuncias'!$G39)))</f>
        <v>2.1632937892533146E-2</v>
      </c>
      <c r="D39" s="69" t="str">
        <f>+IF('Denuncias-Renuncias'!$G39=0,"-",IF('Denuncias-Renuncias'!I39=0,"-",('Denuncias-Renuncias'!I39/'Denuncias-Renuncias'!$G39)))</f>
        <v>-</v>
      </c>
      <c r="E39" s="69">
        <f>+IF('Denuncias-Renuncias'!$G39=0,"-",IF('Denuncias-Renuncias'!J39=0,"-",('Denuncias-Renuncias'!J39/'Denuncias-Renuncias'!$G39)))</f>
        <v>0.45778087927424982</v>
      </c>
      <c r="F39" s="69">
        <f>+IF('Denuncias-Renuncias'!$G39=0,"-",IF('Denuncias-Renuncias'!K39=0,"-",('Denuncias-Renuncias'!K39/'Denuncias-Renuncias'!$G39)))</f>
        <v>1.3956734124214934E-2</v>
      </c>
      <c r="G39" s="69">
        <f>+IF('Denuncias-Renuncias'!$G39=0,"-",IF('Denuncias-Renuncias'!L39=0,"-",('Denuncias-Renuncias'!L39/'Denuncias-Renuncias'!$G39)))</f>
        <v>8.2344731332868112E-2</v>
      </c>
      <c r="H39" s="69">
        <f>+IF('Denuncias-Renuncias'!$G39=0,"-",IF('Denuncias-Renuncias'!M39=0,"-",('Denuncias-Renuncias'!M39/'Denuncias-Renuncias'!$G39)))</f>
        <v>8.1646894626657363E-2</v>
      </c>
      <c r="I39" s="69">
        <f>+IF('Denuncias-Renuncias'!$G39=0,"-",IF('Denuncias-Renuncias'!N39=0,"-",('Denuncias-Renuncias'!N39/'Denuncias-Renuncias'!$G39)))</f>
        <v>0.34263782274947663</v>
      </c>
    </row>
    <row r="40" spans="2:9" ht="20.100000000000001" customHeight="1" thickBot="1" x14ac:dyDescent="0.25">
      <c r="B40" s="4" t="s">
        <v>227</v>
      </c>
      <c r="C40" s="71">
        <f>+IF('Denuncias-Renuncias'!$G40=0,"-",IF('Denuncias-Renuncias'!H40=0,"-",('Denuncias-Renuncias'!H40/'Denuncias-Renuncias'!$G40)))</f>
        <v>2.8653295128939827E-3</v>
      </c>
      <c r="D40" s="69">
        <f>+IF('Denuncias-Renuncias'!$G40=0,"-",IF('Denuncias-Renuncias'!I40=0,"-",('Denuncias-Renuncias'!I40/'Denuncias-Renuncias'!$G40)))</f>
        <v>4.7755491881566379E-4</v>
      </c>
      <c r="E40" s="69">
        <f>+IF('Denuncias-Renuncias'!$G40=0,"-",IF('Denuncias-Renuncias'!J40=0,"-",('Denuncias-Renuncias'!J40/'Denuncias-Renuncias'!$G40)))</f>
        <v>0.86676217765042984</v>
      </c>
      <c r="F40" s="69">
        <f>+IF('Denuncias-Renuncias'!$G40=0,"-",IF('Denuncias-Renuncias'!K40=0,"-",('Denuncias-Renuncias'!K40/'Denuncias-Renuncias'!$G40)))</f>
        <v>1.2893982808022923E-2</v>
      </c>
      <c r="G40" s="69">
        <f>+IF('Denuncias-Renuncias'!$G40=0,"-",IF('Denuncias-Renuncias'!L40=0,"-",('Denuncias-Renuncias'!L40/'Denuncias-Renuncias'!$G40)))</f>
        <v>7.3543457497612222E-2</v>
      </c>
      <c r="H40" s="69">
        <f>+IF('Denuncias-Renuncias'!$G40=0,"-",IF('Denuncias-Renuncias'!M40=0,"-",('Denuncias-Renuncias'!M40/'Denuncias-Renuncias'!$G40)))</f>
        <v>2.387774594078319E-2</v>
      </c>
      <c r="I40" s="69">
        <f>+IF('Denuncias-Renuncias'!$G40=0,"-",IF('Denuncias-Renuncias'!N40=0,"-",('Denuncias-Renuncias'!N40/'Denuncias-Renuncias'!$G40)))</f>
        <v>1.9579751671442217E-2</v>
      </c>
    </row>
    <row r="41" spans="2:9" ht="20.100000000000001" customHeight="1" thickBot="1" x14ac:dyDescent="0.25">
      <c r="B41" s="4" t="s">
        <v>228</v>
      </c>
      <c r="C41" s="71">
        <f>+IF('Denuncias-Renuncias'!$G41=0,"-",IF('Denuncias-Renuncias'!H41=0,"-",('Denuncias-Renuncias'!H41/'Denuncias-Renuncias'!$G41)))</f>
        <v>1.8201284796573874E-2</v>
      </c>
      <c r="D41" s="69">
        <f>+IF('Denuncias-Renuncias'!$G41=0,"-",IF('Denuncias-Renuncias'!I41=0,"-",('Denuncias-Renuncias'!I41/'Denuncias-Renuncias'!$G41)))</f>
        <v>2.609743040685225E-3</v>
      </c>
      <c r="E41" s="69">
        <f>+IF('Denuncias-Renuncias'!$G41=0,"-",IF('Denuncias-Renuncias'!J41=0,"-",('Denuncias-Renuncias'!J41/'Denuncias-Renuncias'!$G41)))</f>
        <v>0.68281584582441113</v>
      </c>
      <c r="F41" s="69">
        <f>+IF('Denuncias-Renuncias'!$G41=0,"-",IF('Denuncias-Renuncias'!K41=0,"-",('Denuncias-Renuncias'!K41/'Denuncias-Renuncias'!$G41)))</f>
        <v>1.144271948608137E-2</v>
      </c>
      <c r="G41" s="69">
        <f>+IF('Denuncias-Renuncias'!$G41=0,"-",IF('Denuncias-Renuncias'!L41=0,"-",('Denuncias-Renuncias'!L41/'Denuncias-Renuncias'!$G41)))</f>
        <v>0.18850374732334046</v>
      </c>
      <c r="H41" s="69">
        <f>+IF('Denuncias-Renuncias'!$G41=0,"-",IF('Denuncias-Renuncias'!M41=0,"-",('Denuncias-Renuncias'!M41/'Denuncias-Renuncias'!$G41)))</f>
        <v>9.1608672376873659E-2</v>
      </c>
      <c r="I41" s="69">
        <f>+IF('Denuncias-Renuncias'!$G41=0,"-",IF('Denuncias-Renuncias'!N41=0,"-",('Denuncias-Renuncias'!N41/'Denuncias-Renuncias'!$G41)))</f>
        <v>4.8179871520342612E-3</v>
      </c>
    </row>
    <row r="42" spans="2:9" ht="20.100000000000001" customHeight="1" thickBot="1" x14ac:dyDescent="0.25">
      <c r="B42" s="4" t="s">
        <v>229</v>
      </c>
      <c r="C42" s="71">
        <f>+IF('Denuncias-Renuncias'!$G42=0,"-",IF('Denuncias-Renuncias'!H42=0,"-",('Denuncias-Renuncias'!H42/'Denuncias-Renuncias'!$G42)))</f>
        <v>6.1216730038022811E-2</v>
      </c>
      <c r="D42" s="69" t="str">
        <f>+IF('Denuncias-Renuncias'!$G42=0,"-",IF('Denuncias-Renuncias'!I42=0,"-",('Denuncias-Renuncias'!I42/'Denuncias-Renuncias'!$G42)))</f>
        <v>-</v>
      </c>
      <c r="E42" s="69">
        <f>+IF('Denuncias-Renuncias'!$G42=0,"-",IF('Denuncias-Renuncias'!J42=0,"-",('Denuncias-Renuncias'!J42/'Denuncias-Renuncias'!$G42)))</f>
        <v>0.77870722433460071</v>
      </c>
      <c r="F42" s="69">
        <f>+IF('Denuncias-Renuncias'!$G42=0,"-",IF('Denuncias-Renuncias'!K42=0,"-",('Denuncias-Renuncias'!K42/'Denuncias-Renuncias'!$G42)))</f>
        <v>5.7034220532319393E-3</v>
      </c>
      <c r="G42" s="69">
        <f>+IF('Denuncias-Renuncias'!$G42=0,"-",IF('Denuncias-Renuncias'!L42=0,"-",('Denuncias-Renuncias'!L42/'Denuncias-Renuncias'!$G42)))</f>
        <v>6.0456273764258557E-2</v>
      </c>
      <c r="H42" s="69">
        <f>+IF('Denuncias-Renuncias'!$G42=0,"-",IF('Denuncias-Renuncias'!M42=0,"-",('Denuncias-Renuncias'!M42/'Denuncias-Renuncias'!$G42)))</f>
        <v>6.2357414448669199E-2</v>
      </c>
      <c r="I42" s="69">
        <f>+IF('Denuncias-Renuncias'!$G42=0,"-",IF('Denuncias-Renuncias'!N42=0,"-",('Denuncias-Renuncias'!N42/'Denuncias-Renuncias'!$G42)))</f>
        <v>3.1558935361216733E-2</v>
      </c>
    </row>
    <row r="43" spans="2:9" ht="20.100000000000001" customHeight="1" thickBot="1" x14ac:dyDescent="0.25">
      <c r="B43" s="4" t="s">
        <v>230</v>
      </c>
      <c r="C43" s="71">
        <f>+IF('Denuncias-Renuncias'!$G43=0,"-",IF('Denuncias-Renuncias'!H43=0,"-",('Denuncias-Renuncias'!H43/'Denuncias-Renuncias'!$G43)))</f>
        <v>1.9646365422396855E-3</v>
      </c>
      <c r="D43" s="69" t="str">
        <f>+IF('Denuncias-Renuncias'!$G43=0,"-",IF('Denuncias-Renuncias'!I43=0,"-",('Denuncias-Renuncias'!I43/'Denuncias-Renuncias'!$G43)))</f>
        <v>-</v>
      </c>
      <c r="E43" s="69">
        <f>+IF('Denuncias-Renuncias'!$G43=0,"-",IF('Denuncias-Renuncias'!J43=0,"-",('Denuncias-Renuncias'!J43/'Denuncias-Renuncias'!$G43)))</f>
        <v>0.72560576293385726</v>
      </c>
      <c r="F43" s="69">
        <f>+IF('Denuncias-Renuncias'!$G43=0,"-",IF('Denuncias-Renuncias'!K43=0,"-",('Denuncias-Renuncias'!K43/'Denuncias-Renuncias'!$G43)))</f>
        <v>1.5062213490504257E-2</v>
      </c>
      <c r="G43" s="69">
        <f>+IF('Denuncias-Renuncias'!$G43=0,"-",IF('Denuncias-Renuncias'!L43=0,"-",('Denuncias-Renuncias'!L43/'Denuncias-Renuncias'!$G43)))</f>
        <v>9.1683038637852002E-2</v>
      </c>
      <c r="H43" s="69">
        <f>+IF('Denuncias-Renuncias'!$G43=0,"-",IF('Denuncias-Renuncias'!M43=0,"-",('Denuncias-Renuncias'!M43/'Denuncias-Renuncias'!$G43)))</f>
        <v>0.16502946954813361</v>
      </c>
      <c r="I43" s="69">
        <f>+IF('Denuncias-Renuncias'!$G43=0,"-",IF('Denuncias-Renuncias'!N43=0,"-",('Denuncias-Renuncias'!N43/'Denuncias-Renuncias'!$G43)))</f>
        <v>6.5487884741322858E-4</v>
      </c>
    </row>
    <row r="44" spans="2:9" ht="20.100000000000001" customHeight="1" thickBot="1" x14ac:dyDescent="0.25">
      <c r="B44" s="4" t="s">
        <v>231</v>
      </c>
      <c r="C44" s="71">
        <f>+IF('Denuncias-Renuncias'!$G44=0,"-",IF('Denuncias-Renuncias'!H44=0,"-",('Denuncias-Renuncias'!H44/'Denuncias-Renuncias'!$G44)))</f>
        <v>1.4513788098693759E-3</v>
      </c>
      <c r="D44" s="69" t="str">
        <f>+IF('Denuncias-Renuncias'!$G44=0,"-",IF('Denuncias-Renuncias'!I44=0,"-",('Denuncias-Renuncias'!I44/'Denuncias-Renuncias'!$G44)))</f>
        <v>-</v>
      </c>
      <c r="E44" s="69">
        <f>+IF('Denuncias-Renuncias'!$G44=0,"-",IF('Denuncias-Renuncias'!J44=0,"-",('Denuncias-Renuncias'!J44/'Denuncias-Renuncias'!$G44)))</f>
        <v>0.85232220609579101</v>
      </c>
      <c r="F44" s="69">
        <f>+IF('Denuncias-Renuncias'!$G44=0,"-",IF('Denuncias-Renuncias'!K44=0,"-",('Denuncias-Renuncias'!K44/'Denuncias-Renuncias'!$G44)))</f>
        <v>8.708272859216255E-3</v>
      </c>
      <c r="G44" s="69">
        <f>+IF('Denuncias-Renuncias'!$G44=0,"-",IF('Denuncias-Renuncias'!L44=0,"-",('Denuncias-Renuncias'!L44/'Denuncias-Renuncias'!$G44)))</f>
        <v>5.7329462989840346E-2</v>
      </c>
      <c r="H44" s="69">
        <f>+IF('Denuncias-Renuncias'!$G44=0,"-",IF('Denuncias-Renuncias'!M44=0,"-",('Denuncias-Renuncias'!M44/'Denuncias-Renuncias'!$G44)))</f>
        <v>7.7285921625544263E-2</v>
      </c>
      <c r="I44" s="69">
        <f>+IF('Denuncias-Renuncias'!$G44=0,"-",IF('Denuncias-Renuncias'!N44=0,"-",('Denuncias-Renuncias'!N44/'Denuncias-Renuncias'!$G44)))</f>
        <v>2.9027576197387518E-3</v>
      </c>
    </row>
    <row r="45" spans="2:9" ht="20.100000000000001" customHeight="1" thickBot="1" x14ac:dyDescent="0.25">
      <c r="B45" s="4" t="s">
        <v>232</v>
      </c>
      <c r="C45" s="71">
        <f>+IF('Denuncias-Renuncias'!$G45=0,"-",IF('Denuncias-Renuncias'!H45=0,"-",('Denuncias-Renuncias'!H45/'Denuncias-Renuncias'!$G45)))</f>
        <v>2.0925366193908393E-3</v>
      </c>
      <c r="D45" s="69">
        <f>+IF('Denuncias-Renuncias'!$G45=0,"-",IF('Denuncias-Renuncias'!I45=0,"-",('Denuncias-Renuncias'!I45/'Denuncias-Renuncias'!$G45)))</f>
        <v>2.3250406882120437E-4</v>
      </c>
      <c r="E45" s="69">
        <f>+IF('Denuncias-Renuncias'!$G45=0,"-",IF('Denuncias-Renuncias'!J45=0,"-",('Denuncias-Renuncias'!J45/'Denuncias-Renuncias'!$G45)))</f>
        <v>0.70797488956056731</v>
      </c>
      <c r="F45" s="69">
        <f>+IF('Denuncias-Renuncias'!$G45=0,"-",IF('Denuncias-Renuncias'!K45=0,"-",('Denuncias-Renuncias'!K45/'Denuncias-Renuncias'!$G45)))</f>
        <v>2.4645431295047662E-2</v>
      </c>
      <c r="G45" s="69">
        <f>+IF('Denuncias-Renuncias'!$G45=0,"-",IF('Denuncias-Renuncias'!L45=0,"-",('Denuncias-Renuncias'!L45/'Denuncias-Renuncias'!$G45)))</f>
        <v>0.12125087189025809</v>
      </c>
      <c r="H45" s="69">
        <f>+IF('Denuncias-Renuncias'!$G45=0,"-",IF('Denuncias-Renuncias'!M45=0,"-",('Denuncias-Renuncias'!M45/'Denuncias-Renuncias'!$G45)))</f>
        <v>0.13892118112066962</v>
      </c>
      <c r="I45" s="69">
        <f>+IF('Denuncias-Renuncias'!$G45=0,"-",IF('Denuncias-Renuncias'!N45=0,"-",('Denuncias-Renuncias'!N45/'Denuncias-Renuncias'!$G45)))</f>
        <v>4.8825854452452921E-3</v>
      </c>
    </row>
    <row r="46" spans="2:9" ht="20.100000000000001" customHeight="1" thickBot="1" x14ac:dyDescent="0.25">
      <c r="B46" s="4" t="s">
        <v>233</v>
      </c>
      <c r="C46" s="71">
        <f>+IF('Denuncias-Renuncias'!$G46=0,"-",IF('Denuncias-Renuncias'!H46=0,"-",('Denuncias-Renuncias'!H46/'Denuncias-Renuncias'!$G46)))</f>
        <v>5.8635394456289982E-3</v>
      </c>
      <c r="D46" s="69" t="str">
        <f>+IF('Denuncias-Renuncias'!$G46=0,"-",IF('Denuncias-Renuncias'!I46=0,"-",('Denuncias-Renuncias'!I46/'Denuncias-Renuncias'!$G46)))</f>
        <v>-</v>
      </c>
      <c r="E46" s="69">
        <f>+IF('Denuncias-Renuncias'!$G46=0,"-",IF('Denuncias-Renuncias'!J46=0,"-",('Denuncias-Renuncias'!J46/'Denuncias-Renuncias'!$G46)))</f>
        <v>0.85074626865671643</v>
      </c>
      <c r="F46" s="69">
        <f>+IF('Denuncias-Renuncias'!$G46=0,"-",IF('Denuncias-Renuncias'!K46=0,"-",('Denuncias-Renuncias'!K46/'Denuncias-Renuncias'!$G46)))</f>
        <v>3.7313432835820895E-3</v>
      </c>
      <c r="G46" s="69">
        <f>+IF('Denuncias-Renuncias'!$G46=0,"-",IF('Denuncias-Renuncias'!L46=0,"-",('Denuncias-Renuncias'!L46/'Denuncias-Renuncias'!$G46)))</f>
        <v>1.7590618336886993E-2</v>
      </c>
      <c r="H46" s="69">
        <f>+IF('Denuncias-Renuncias'!$G46=0,"-",IF('Denuncias-Renuncias'!M46=0,"-",('Denuncias-Renuncias'!M46/'Denuncias-Renuncias'!$G46)))</f>
        <v>6.9296375266524518E-2</v>
      </c>
      <c r="I46" s="69">
        <f>+IF('Denuncias-Renuncias'!$G46=0,"-",IF('Denuncias-Renuncias'!N46=0,"-",('Denuncias-Renuncias'!N46/'Denuncias-Renuncias'!$G46)))</f>
        <v>5.2771855010660979E-2</v>
      </c>
    </row>
    <row r="47" spans="2:9" ht="20.100000000000001" customHeight="1" thickBot="1" x14ac:dyDescent="0.25">
      <c r="B47" s="4" t="s">
        <v>234</v>
      </c>
      <c r="C47" s="71">
        <f>+IF('Denuncias-Renuncias'!$G47=0,"-",IF('Denuncias-Renuncias'!H47=0,"-",('Denuncias-Renuncias'!H47/'Denuncias-Renuncias'!$G47)))</f>
        <v>1.5193823915900132E-2</v>
      </c>
      <c r="D47" s="69">
        <f>+IF('Denuncias-Renuncias'!$G47=0,"-",IF('Denuncias-Renuncias'!I47=0,"-",('Denuncias-Renuncias'!I47/'Denuncias-Renuncias'!$G47)))</f>
        <v>1.0676741130091984E-3</v>
      </c>
      <c r="E47" s="69">
        <f>+IF('Denuncias-Renuncias'!$G47=0,"-",IF('Denuncias-Renuncias'!J47=0,"-",('Denuncias-Renuncias'!J47/'Denuncias-Renuncias'!$G47)))</f>
        <v>0.59633705650459923</v>
      </c>
      <c r="F47" s="69">
        <f>+IF('Denuncias-Renuncias'!$G47=0,"-",IF('Denuncias-Renuncias'!K47=0,"-",('Denuncias-Renuncias'!K47/'Denuncias-Renuncias'!$G47)))</f>
        <v>1.7575558475689881E-2</v>
      </c>
      <c r="G47" s="69">
        <f>+IF('Denuncias-Renuncias'!$G47=0,"-",IF('Denuncias-Renuncias'!L47=0,"-",('Denuncias-Renuncias'!L47/'Denuncias-Renuncias'!$G47)))</f>
        <v>0.17173127463863339</v>
      </c>
      <c r="H47" s="69">
        <f>+IF('Denuncias-Renuncias'!$G47=0,"-",IF('Denuncias-Renuncias'!M47=0,"-",('Denuncias-Renuncias'!M47/'Denuncias-Renuncias'!$G47)))</f>
        <v>0.13469119579500657</v>
      </c>
      <c r="I47" s="69">
        <f>+IF('Denuncias-Renuncias'!$G47=0,"-",IF('Denuncias-Renuncias'!N47=0,"-",('Denuncias-Renuncias'!N47/'Denuncias-Renuncias'!$G47)))</f>
        <v>6.3403416557161626E-2</v>
      </c>
    </row>
    <row r="48" spans="2:9" ht="20.100000000000001" customHeight="1" thickBot="1" x14ac:dyDescent="0.25">
      <c r="B48" s="4" t="s">
        <v>235</v>
      </c>
      <c r="C48" s="71">
        <f>+IF('Denuncias-Renuncias'!$G48=0,"-",IF('Denuncias-Renuncias'!H48=0,"-",('Denuncias-Renuncias'!H48/'Denuncias-Renuncias'!$G48)))</f>
        <v>1.0309278350515464E-2</v>
      </c>
      <c r="D48" s="69">
        <f>+IF('Denuncias-Renuncias'!$G48=0,"-",IF('Denuncias-Renuncias'!I48=0,"-",('Denuncias-Renuncias'!I48/'Denuncias-Renuncias'!$G48)))</f>
        <v>5.7273768613974802E-4</v>
      </c>
      <c r="E48" s="69">
        <f>+IF('Denuncias-Renuncias'!$G48=0,"-",IF('Denuncias-Renuncias'!J48=0,"-",('Denuncias-Renuncias'!J48/'Denuncias-Renuncias'!$G48)))</f>
        <v>0.59851088201603664</v>
      </c>
      <c r="F48" s="69">
        <f>+IF('Denuncias-Renuncias'!$G48=0,"-",IF('Denuncias-Renuncias'!K48=0,"-",('Denuncias-Renuncias'!K48/'Denuncias-Renuncias'!$G48)))</f>
        <v>1.3172966781214204E-2</v>
      </c>
      <c r="G48" s="69">
        <f>+IF('Denuncias-Renuncias'!$G48=0,"-",IF('Denuncias-Renuncias'!L48=0,"-",('Denuncias-Renuncias'!L48/'Denuncias-Renuncias'!$G48)))</f>
        <v>0.16151202749140894</v>
      </c>
      <c r="H48" s="69">
        <f>+IF('Denuncias-Renuncias'!$G48=0,"-",IF('Denuncias-Renuncias'!M48=0,"-",('Denuncias-Renuncias'!M48/'Denuncias-Renuncias'!$G48)))</f>
        <v>4.6964490263459335E-2</v>
      </c>
      <c r="I48" s="69">
        <f>+IF('Denuncias-Renuncias'!$G48=0,"-",IF('Denuncias-Renuncias'!N48=0,"-",('Denuncias-Renuncias'!N48/'Denuncias-Renuncias'!$G48)))</f>
        <v>0.16895761741122567</v>
      </c>
    </row>
    <row r="49" spans="2:9" ht="20.100000000000001" customHeight="1" thickBot="1" x14ac:dyDescent="0.25">
      <c r="B49" s="4" t="s">
        <v>236</v>
      </c>
      <c r="C49" s="71">
        <f>+IF('Denuncias-Renuncias'!$G49=0,"-",IF('Denuncias-Renuncias'!H49=0,"-",('Denuncias-Renuncias'!H49/'Denuncias-Renuncias'!$G49)))</f>
        <v>1.4184397163120567E-2</v>
      </c>
      <c r="D49" s="69">
        <f>+IF('Denuncias-Renuncias'!$G49=0,"-",IF('Denuncias-Renuncias'!I49=0,"-",('Denuncias-Renuncias'!I49/'Denuncias-Renuncias'!$G49)))</f>
        <v>4.7281323877068557E-3</v>
      </c>
      <c r="E49" s="69">
        <f>+IF('Denuncias-Renuncias'!$G49=0,"-",IF('Denuncias-Renuncias'!J49=0,"-",('Denuncias-Renuncias'!J49/'Denuncias-Renuncias'!$G49)))</f>
        <v>0.8321513002364066</v>
      </c>
      <c r="F49" s="69">
        <f>+IF('Denuncias-Renuncias'!$G49=0,"-",IF('Denuncias-Renuncias'!K49=0,"-",('Denuncias-Renuncias'!K49/'Denuncias-Renuncias'!$G49)))</f>
        <v>1.6548463356973995E-2</v>
      </c>
      <c r="G49" s="69">
        <f>+IF('Denuncias-Renuncias'!$G49=0,"-",IF('Denuncias-Renuncias'!L49=0,"-",('Denuncias-Renuncias'!L49/'Denuncias-Renuncias'!$G49)))</f>
        <v>6.3829787234042548E-2</v>
      </c>
      <c r="H49" s="69">
        <f>+IF('Denuncias-Renuncias'!$G49=0,"-",IF('Denuncias-Renuncias'!M49=0,"-",('Denuncias-Renuncias'!M49/'Denuncias-Renuncias'!$G49)))</f>
        <v>6.2647754137115833E-2</v>
      </c>
      <c r="I49" s="69">
        <f>+IF('Denuncias-Renuncias'!$G49=0,"-",IF('Denuncias-Renuncias'!N49=0,"-",('Denuncias-Renuncias'!N49/'Denuncias-Renuncias'!$G49)))</f>
        <v>5.9101654846335696E-3</v>
      </c>
    </row>
    <row r="50" spans="2:9" ht="20.100000000000001" customHeight="1" thickBot="1" x14ac:dyDescent="0.25">
      <c r="B50" s="4" t="s">
        <v>237</v>
      </c>
      <c r="C50" s="71">
        <f>+IF('Denuncias-Renuncias'!$G50=0,"-",IF('Denuncias-Renuncias'!H50=0,"-",('Denuncias-Renuncias'!H50/'Denuncias-Renuncias'!$G50)))</f>
        <v>6.1847700038654809E-3</v>
      </c>
      <c r="D50" s="69">
        <f>+IF('Denuncias-Renuncias'!$G50=0,"-",IF('Denuncias-Renuncias'!I50=0,"-",('Denuncias-Renuncias'!I50/'Denuncias-Renuncias'!$G50)))</f>
        <v>3.8654812524159255E-4</v>
      </c>
      <c r="E50" s="69">
        <f>+IF('Denuncias-Renuncias'!$G50=0,"-",IF('Denuncias-Renuncias'!J50=0,"-",('Denuncias-Renuncias'!J50/'Denuncias-Renuncias'!$G50)))</f>
        <v>0.7839195979899497</v>
      </c>
      <c r="F50" s="69">
        <f>+IF('Denuncias-Renuncias'!$G50=0,"-",IF('Denuncias-Renuncias'!K50=0,"-",('Denuncias-Renuncias'!K50/'Denuncias-Renuncias'!$G50)))</f>
        <v>6.5713181291070736E-3</v>
      </c>
      <c r="G50" s="69">
        <f>+IF('Denuncias-Renuncias'!$G50=0,"-",IF('Denuncias-Renuncias'!L50=0,"-",('Denuncias-Renuncias'!L50/'Denuncias-Renuncias'!$G50)))</f>
        <v>0.1198299188248937</v>
      </c>
      <c r="H50" s="69">
        <f>+IF('Denuncias-Renuncias'!$G50=0,"-",IF('Denuncias-Renuncias'!M50=0,"-",('Denuncias-Renuncias'!M50/'Denuncias-Renuncias'!$G50)))</f>
        <v>6.5713181291070732E-2</v>
      </c>
      <c r="I50" s="69">
        <f>+IF('Denuncias-Renuncias'!$G50=0,"-",IF('Denuncias-Renuncias'!N50=0,"-",('Denuncias-Renuncias'!N50/'Denuncias-Renuncias'!$G50)))</f>
        <v>1.7394665635871664E-2</v>
      </c>
    </row>
    <row r="51" spans="2:9" ht="20.100000000000001" customHeight="1" thickBot="1" x14ac:dyDescent="0.25">
      <c r="B51" s="4" t="s">
        <v>238</v>
      </c>
      <c r="C51" s="71">
        <f>+IF('Denuncias-Renuncias'!$G51=0,"-",IF('Denuncias-Renuncias'!H51=0,"-",('Denuncias-Renuncias'!H51/'Denuncias-Renuncias'!$G51)))</f>
        <v>2.7777777777777779E-3</v>
      </c>
      <c r="D51" s="69" t="str">
        <f>+IF('Denuncias-Renuncias'!$G51=0,"-",IF('Denuncias-Renuncias'!I51=0,"-",('Denuncias-Renuncias'!I51/'Denuncias-Renuncias'!$G51)))</f>
        <v>-</v>
      </c>
      <c r="E51" s="69">
        <f>+IF('Denuncias-Renuncias'!$G51=0,"-",IF('Denuncias-Renuncias'!J51=0,"-",('Denuncias-Renuncias'!J51/'Denuncias-Renuncias'!$G51)))</f>
        <v>0.84583333333333333</v>
      </c>
      <c r="F51" s="69">
        <f>+IF('Denuncias-Renuncias'!$G51=0,"-",IF('Denuncias-Renuncias'!K51=0,"-",('Denuncias-Renuncias'!K51/'Denuncias-Renuncias'!$G51)))</f>
        <v>1.3888888888888888E-2</v>
      </c>
      <c r="G51" s="69">
        <f>+IF('Denuncias-Renuncias'!$G51=0,"-",IF('Denuncias-Renuncias'!L51=0,"-",('Denuncias-Renuncias'!L51/'Denuncias-Renuncias'!$G51)))</f>
        <v>7.2222222222222215E-2</v>
      </c>
      <c r="H51" s="69">
        <f>+IF('Denuncias-Renuncias'!$G51=0,"-",IF('Denuncias-Renuncias'!M51=0,"-",('Denuncias-Renuncias'!M51/'Denuncias-Renuncias'!$G51)))</f>
        <v>3.888888888888889E-2</v>
      </c>
      <c r="I51" s="69">
        <f>+IF('Denuncias-Renuncias'!$G51=0,"-",IF('Denuncias-Renuncias'!N51=0,"-",('Denuncias-Renuncias'!N51/'Denuncias-Renuncias'!$G51)))</f>
        <v>2.6388888888888889E-2</v>
      </c>
    </row>
    <row r="52" spans="2:9" ht="20.100000000000001" customHeight="1" thickBot="1" x14ac:dyDescent="0.25">
      <c r="B52" s="4" t="s">
        <v>239</v>
      </c>
      <c r="C52" s="71">
        <f>+IF('Denuncias-Renuncias'!$G52=0,"-",IF('Denuncias-Renuncias'!H52=0,"-",('Denuncias-Renuncias'!H52/'Denuncias-Renuncias'!$G52)))</f>
        <v>8.6369770580296892E-2</v>
      </c>
      <c r="D52" s="69" t="str">
        <f>+IF('Denuncias-Renuncias'!$G52=0,"-",IF('Denuncias-Renuncias'!I52=0,"-",('Denuncias-Renuncias'!I52/'Denuncias-Renuncias'!$G52)))</f>
        <v>-</v>
      </c>
      <c r="E52" s="69">
        <f>+IF('Denuncias-Renuncias'!$G52=0,"-",IF('Denuncias-Renuncias'!J52=0,"-",('Denuncias-Renuncias'!J52/'Denuncias-Renuncias'!$G52)))</f>
        <v>0.75978407557354921</v>
      </c>
      <c r="F52" s="69">
        <f>+IF('Denuncias-Renuncias'!$G52=0,"-",IF('Denuncias-Renuncias'!K52=0,"-",('Denuncias-Renuncias'!K52/'Denuncias-Renuncias'!$G52)))</f>
        <v>6.4777327935222673E-2</v>
      </c>
      <c r="G52" s="69">
        <f>+IF('Denuncias-Renuncias'!$G52=0,"-",IF('Denuncias-Renuncias'!L52=0,"-",('Denuncias-Renuncias'!L52/'Denuncias-Renuncias'!$G52)))</f>
        <v>7.9622132253711203E-2</v>
      </c>
      <c r="H52" s="69">
        <f>+IF('Denuncias-Renuncias'!$G52=0,"-",IF('Denuncias-Renuncias'!M52=0,"-",('Denuncias-Renuncias'!M52/'Denuncias-Renuncias'!$G52)))</f>
        <v>1.3495276653171389E-3</v>
      </c>
      <c r="I52" s="69">
        <f>+IF('Denuncias-Renuncias'!$G52=0,"-",IF('Denuncias-Renuncias'!N52=0,"-",('Denuncias-Renuncias'!N52/'Denuncias-Renuncias'!$G52)))</f>
        <v>8.0971659919028341E-3</v>
      </c>
    </row>
    <row r="53" spans="2:9" ht="20.100000000000001" customHeight="1" thickBot="1" x14ac:dyDescent="0.25">
      <c r="B53" s="4" t="s">
        <v>240</v>
      </c>
      <c r="C53" s="71">
        <f>+IF('Denuncias-Renuncias'!$G53=0,"-",IF('Denuncias-Renuncias'!H53=0,"-",('Denuncias-Renuncias'!H53/'Denuncias-Renuncias'!$G53)))</f>
        <v>3.3016734509271825E-2</v>
      </c>
      <c r="D53" s="69" t="str">
        <f>+IF('Denuncias-Renuncias'!$G53=0,"-",IF('Denuncias-Renuncias'!I53=0,"-",('Denuncias-Renuncias'!I53/'Denuncias-Renuncias'!$G53)))</f>
        <v>-</v>
      </c>
      <c r="E53" s="69">
        <f>+IF('Denuncias-Renuncias'!$G53=0,"-",IF('Denuncias-Renuncias'!J53=0,"-",('Denuncias-Renuncias'!J53/'Denuncias-Renuncias'!$G53)))</f>
        <v>0.86250565355042963</v>
      </c>
      <c r="F53" s="69">
        <f>+IF('Denuncias-Renuncias'!$G53=0,"-",IF('Denuncias-Renuncias'!K53=0,"-",('Denuncias-Renuncias'!K53/'Denuncias-Renuncias'!$G53)))</f>
        <v>1.854364540931705E-2</v>
      </c>
      <c r="G53" s="69">
        <f>+IF('Denuncias-Renuncias'!$G53=0,"-",IF('Denuncias-Renuncias'!L53=0,"-",('Denuncias-Renuncias'!L53/'Denuncias-Renuncias'!$G53)))</f>
        <v>4.2062415196743558E-2</v>
      </c>
      <c r="H53" s="69">
        <f>+IF('Denuncias-Renuncias'!$G53=0,"-",IF('Denuncias-Renuncias'!M53=0,"-",('Denuncias-Renuncias'!M53/'Denuncias-Renuncias'!$G53)))</f>
        <v>3.6635006784260515E-2</v>
      </c>
      <c r="I53" s="69">
        <f>+IF('Denuncias-Renuncias'!$G53=0,"-",IF('Denuncias-Renuncias'!N53=0,"-",('Denuncias-Renuncias'!N53/'Denuncias-Renuncias'!$G53)))</f>
        <v>7.2365445499773858E-3</v>
      </c>
    </row>
    <row r="54" spans="2:9" ht="20.100000000000001" customHeight="1" thickBot="1" x14ac:dyDescent="0.25">
      <c r="B54" s="4" t="s">
        <v>241</v>
      </c>
      <c r="C54" s="71">
        <f>+IF('Denuncias-Renuncias'!$G54=0,"-",IF('Denuncias-Renuncias'!H54=0,"-",('Denuncias-Renuncias'!H54/'Denuncias-Renuncias'!$G54)))</f>
        <v>1.1943113066708573E-2</v>
      </c>
      <c r="D54" s="69">
        <f>+IF('Denuncias-Renuncias'!$G54=0,"-",IF('Denuncias-Renuncias'!I54=0,"-",('Denuncias-Renuncias'!I54/'Denuncias-Renuncias'!$G54)))</f>
        <v>1.2964563526361278E-3</v>
      </c>
      <c r="E54" s="69">
        <f>+IF('Denuncias-Renuncias'!$G54=0,"-",IF('Denuncias-Renuncias'!J54=0,"-",('Denuncias-Renuncias'!J54/'Denuncias-Renuncias'!$G54)))</f>
        <v>0.73112280977449517</v>
      </c>
      <c r="F54" s="69">
        <f>+IF('Denuncias-Renuncias'!$G54=0,"-",IF('Denuncias-Renuncias'!K54=0,"-",('Denuncias-Renuncias'!K54/'Denuncias-Renuncias'!$G54)))</f>
        <v>1.0803802938634399E-2</v>
      </c>
      <c r="G54" s="69">
        <f>+IF('Denuncias-Renuncias'!$G54=0,"-",IF('Denuncias-Renuncias'!L54=0,"-",('Denuncias-Renuncias'!L54/'Denuncias-Renuncias'!$G54)))</f>
        <v>0.15726408423037636</v>
      </c>
      <c r="H54" s="69">
        <f>+IF('Denuncias-Renuncias'!$G54=0,"-",IF('Denuncias-Renuncias'!M54=0,"-",('Denuncias-Renuncias'!M54/'Denuncias-Renuncias'!$G54)))</f>
        <v>5.6376208061601318E-2</v>
      </c>
      <c r="I54" s="69">
        <f>+IF('Denuncias-Renuncias'!$G54=0,"-",IF('Denuncias-Renuncias'!N54=0,"-",('Denuncias-Renuncias'!N54/'Denuncias-Renuncias'!$G54)))</f>
        <v>3.1193525575548046E-2</v>
      </c>
    </row>
    <row r="55" spans="2:9" ht="20.100000000000001" customHeight="1" thickBot="1" x14ac:dyDescent="0.25">
      <c r="B55" s="4" t="s">
        <v>242</v>
      </c>
      <c r="C55" s="71">
        <f>+IF('Denuncias-Renuncias'!$G55=0,"-",IF('Denuncias-Renuncias'!H55=0,"-",('Denuncias-Renuncias'!H55/'Denuncias-Renuncias'!$G55)))</f>
        <v>1.4814814814814815E-4</v>
      </c>
      <c r="D55" s="69" t="str">
        <f>+IF('Denuncias-Renuncias'!$G55=0,"-",IF('Denuncias-Renuncias'!I55=0,"-",('Denuncias-Renuncias'!I55/'Denuncias-Renuncias'!$G55)))</f>
        <v>-</v>
      </c>
      <c r="E55" s="69">
        <f>+IF('Denuncias-Renuncias'!$G55=0,"-",IF('Denuncias-Renuncias'!J55=0,"-",('Denuncias-Renuncias'!J55/'Denuncias-Renuncias'!$G55)))</f>
        <v>0.81718518518518524</v>
      </c>
      <c r="F55" s="69">
        <f>+IF('Denuncias-Renuncias'!$G55=0,"-",IF('Denuncias-Renuncias'!K55=0,"-",('Denuncias-Renuncias'!K55/'Denuncias-Renuncias'!$G55)))</f>
        <v>2.0296296296296295E-2</v>
      </c>
      <c r="G55" s="69">
        <f>+IF('Denuncias-Renuncias'!$G55=0,"-",IF('Denuncias-Renuncias'!L55=0,"-",('Denuncias-Renuncias'!L55/'Denuncias-Renuncias'!$G55)))</f>
        <v>0.11259259259259259</v>
      </c>
      <c r="H55" s="69">
        <f>+IF('Denuncias-Renuncias'!$G55=0,"-",IF('Denuncias-Renuncias'!M55=0,"-",('Denuncias-Renuncias'!M55/'Denuncias-Renuncias'!$G55)))</f>
        <v>4.6962962962962963E-2</v>
      </c>
      <c r="I55" s="69">
        <f>+IF('Denuncias-Renuncias'!$G55=0,"-",IF('Denuncias-Renuncias'!N55=0,"-",('Denuncias-Renuncias'!N55/'Denuncias-Renuncias'!$G55)))</f>
        <v>2.8148148148148147E-3</v>
      </c>
    </row>
    <row r="56" spans="2:9" ht="20.100000000000001" customHeight="1" thickBot="1" x14ac:dyDescent="0.25">
      <c r="B56" s="4" t="s">
        <v>243</v>
      </c>
      <c r="C56" s="71" t="str">
        <f>+IF('Denuncias-Renuncias'!$G56=0,"-",IF('Denuncias-Renuncias'!H56=0,"-",('Denuncias-Renuncias'!H56/'Denuncias-Renuncias'!$G56)))</f>
        <v>-</v>
      </c>
      <c r="D56" s="69">
        <f>+IF('Denuncias-Renuncias'!$G56=0,"-",IF('Denuncias-Renuncias'!I56=0,"-",('Denuncias-Renuncias'!I56/'Denuncias-Renuncias'!$G56)))</f>
        <v>1.2269938650306749E-2</v>
      </c>
      <c r="E56" s="69">
        <f>+IF('Denuncias-Renuncias'!$G56=0,"-",IF('Denuncias-Renuncias'!J56=0,"-",('Denuncias-Renuncias'!J56/'Denuncias-Renuncias'!$G56)))</f>
        <v>0.77484662576687113</v>
      </c>
      <c r="F56" s="69">
        <f>+IF('Denuncias-Renuncias'!$G56=0,"-",IF('Denuncias-Renuncias'!K56=0,"-",('Denuncias-Renuncias'!K56/'Denuncias-Renuncias'!$G56)))</f>
        <v>1.7177914110429449E-2</v>
      </c>
      <c r="G56" s="69">
        <f>+IF('Denuncias-Renuncias'!$G56=0,"-",IF('Denuncias-Renuncias'!L56=0,"-",('Denuncias-Renuncias'!L56/'Denuncias-Renuncias'!$G56)))</f>
        <v>0.12269938650306748</v>
      </c>
      <c r="H56" s="69">
        <f>+IF('Denuncias-Renuncias'!$G56=0,"-",IF('Denuncias-Renuncias'!M56=0,"-",('Denuncias-Renuncias'!M56/'Denuncias-Renuncias'!$G56)))</f>
        <v>6.1349693251533742E-2</v>
      </c>
      <c r="I56" s="69">
        <f>+IF('Denuncias-Renuncias'!$G56=0,"-",IF('Denuncias-Renuncias'!N56=0,"-",('Denuncias-Renuncias'!N56/'Denuncias-Renuncias'!$G56)))</f>
        <v>1.1656441717791411E-2</v>
      </c>
    </row>
    <row r="57" spans="2:9" ht="20.100000000000001" customHeight="1" thickBot="1" x14ac:dyDescent="0.25">
      <c r="B57" s="4" t="s">
        <v>244</v>
      </c>
      <c r="C57" s="71">
        <f>+IF('Denuncias-Renuncias'!$G57=0,"-",IF('Denuncias-Renuncias'!H57=0,"-",('Denuncias-Renuncias'!H57/'Denuncias-Renuncias'!$G57)))</f>
        <v>5.9756097560975607E-2</v>
      </c>
      <c r="D57" s="69">
        <f>+IF('Denuncias-Renuncias'!$G57=0,"-",IF('Denuncias-Renuncias'!I57=0,"-",('Denuncias-Renuncias'!I57/'Denuncias-Renuncias'!$G57)))</f>
        <v>1.2195121951219512E-3</v>
      </c>
      <c r="E57" s="69">
        <f>+IF('Denuncias-Renuncias'!$G57=0,"-",IF('Denuncias-Renuncias'!J57=0,"-",('Denuncias-Renuncias'!J57/'Denuncias-Renuncias'!$G57)))</f>
        <v>0.67317073170731712</v>
      </c>
      <c r="F57" s="69">
        <f>+IF('Denuncias-Renuncias'!$G57=0,"-",IF('Denuncias-Renuncias'!K57=0,"-",('Denuncias-Renuncias'!K57/'Denuncias-Renuncias'!$G57)))</f>
        <v>1.7073170731707318E-2</v>
      </c>
      <c r="G57" s="69">
        <f>+IF('Denuncias-Renuncias'!$G57=0,"-",IF('Denuncias-Renuncias'!L57=0,"-",('Denuncias-Renuncias'!L57/'Denuncias-Renuncias'!$G57)))</f>
        <v>0.20853658536585365</v>
      </c>
      <c r="H57" s="69">
        <f>+IF('Denuncias-Renuncias'!$G57=0,"-",IF('Denuncias-Renuncias'!M57=0,"-",('Denuncias-Renuncias'!M57/'Denuncias-Renuncias'!$G57)))</f>
        <v>2.0731707317073172E-2</v>
      </c>
      <c r="I57" s="69">
        <f>+IF('Denuncias-Renuncias'!$G57=0,"-",IF('Denuncias-Renuncias'!N57=0,"-",('Denuncias-Renuncias'!N57/'Denuncias-Renuncias'!$G57)))</f>
        <v>1.9512195121951219E-2</v>
      </c>
    </row>
    <row r="58" spans="2:9" ht="20.100000000000001" customHeight="1" thickBot="1" x14ac:dyDescent="0.25">
      <c r="B58" s="4" t="s">
        <v>270</v>
      </c>
      <c r="C58" s="71">
        <f>+IF('Denuncias-Renuncias'!$G58=0,"-",IF('Denuncias-Renuncias'!H58=0,"-",('Denuncias-Renuncias'!H58/'Denuncias-Renuncias'!$G58)))</f>
        <v>6.2975778546712796E-2</v>
      </c>
      <c r="D58" s="69">
        <f>+IF('Denuncias-Renuncias'!$G58=0,"-",IF('Denuncias-Renuncias'!I58=0,"-",('Denuncias-Renuncias'!I58/'Denuncias-Renuncias'!$G58)))</f>
        <v>5.5363321799307957E-3</v>
      </c>
      <c r="E58" s="69">
        <f>+IF('Denuncias-Renuncias'!$G58=0,"-",IF('Denuncias-Renuncias'!J58=0,"-",('Denuncias-Renuncias'!J58/'Denuncias-Renuncias'!$G58)))</f>
        <v>0.56055363321799312</v>
      </c>
      <c r="F58" s="69">
        <f>+IF('Denuncias-Renuncias'!$G58=0,"-",IF('Denuncias-Renuncias'!K58=0,"-",('Denuncias-Renuncias'!K58/'Denuncias-Renuncias'!$G58)))</f>
        <v>1.9377162629757784E-2</v>
      </c>
      <c r="G58" s="69">
        <f>+IF('Denuncias-Renuncias'!$G58=0,"-",IF('Denuncias-Renuncias'!L58=0,"-",('Denuncias-Renuncias'!L58/'Denuncias-Renuncias'!$G58)))</f>
        <v>0.28512110726643597</v>
      </c>
      <c r="H58" s="69">
        <f>+IF('Denuncias-Renuncias'!$G58=0,"-",IF('Denuncias-Renuncias'!M58=0,"-",('Denuncias-Renuncias'!M58/'Denuncias-Renuncias'!$G58)))</f>
        <v>4.4290657439446365E-2</v>
      </c>
      <c r="I58" s="69">
        <f>+IF('Denuncias-Renuncias'!$G58=0,"-",IF('Denuncias-Renuncias'!N58=0,"-",('Denuncias-Renuncias'!N58/'Denuncias-Renuncias'!$G58)))</f>
        <v>2.2145328719723183E-2</v>
      </c>
    </row>
    <row r="59" spans="2:9" ht="20.100000000000001" customHeight="1" thickBot="1" x14ac:dyDescent="0.25">
      <c r="B59" s="4" t="s">
        <v>246</v>
      </c>
      <c r="C59" s="71">
        <f>+IF('Denuncias-Renuncias'!$G59=0,"-",IF('Denuncias-Renuncias'!H59=0,"-",('Denuncias-Renuncias'!H59/'Denuncias-Renuncias'!$G59)))</f>
        <v>4.4307891332470893E-2</v>
      </c>
      <c r="D59" s="69">
        <f>+IF('Denuncias-Renuncias'!$G59=0,"-",IF('Denuncias-Renuncias'!I59=0,"-",('Denuncias-Renuncias'!I59/'Denuncias-Renuncias'!$G59)))</f>
        <v>5.8214747736093147E-3</v>
      </c>
      <c r="E59" s="69">
        <f>+IF('Denuncias-Renuncias'!$G59=0,"-",IF('Denuncias-Renuncias'!J59=0,"-",('Denuncias-Renuncias'!J59/'Denuncias-Renuncias'!$G59)))</f>
        <v>0.56047865459249679</v>
      </c>
      <c r="F59" s="69">
        <f>+IF('Denuncias-Renuncias'!$G59=0,"-",IF('Denuncias-Renuncias'!K59=0,"-",('Denuncias-Renuncias'!K59/'Denuncias-Renuncias'!$G59)))</f>
        <v>9.0556274256144882E-3</v>
      </c>
      <c r="G59" s="69">
        <f>+IF('Denuncias-Renuncias'!$G59=0,"-",IF('Denuncias-Renuncias'!L59=0,"-",('Denuncias-Renuncias'!L59/'Denuncias-Renuncias'!$G59)))</f>
        <v>0.30012936610608021</v>
      </c>
      <c r="H59" s="69">
        <f>+IF('Denuncias-Renuncias'!$G59=0,"-",IF('Denuncias-Renuncias'!M59=0,"-",('Denuncias-Renuncias'!M59/'Denuncias-Renuncias'!$G59)))</f>
        <v>2.813712807244502E-2</v>
      </c>
      <c r="I59" s="69">
        <f>+IF('Denuncias-Renuncias'!$G59=0,"-",IF('Denuncias-Renuncias'!N59=0,"-",('Denuncias-Renuncias'!N59/'Denuncias-Renuncias'!$G59)))</f>
        <v>5.2069857697283312E-2</v>
      </c>
    </row>
    <row r="60" spans="2:9" ht="20.100000000000001" customHeight="1" thickBot="1" x14ac:dyDescent="0.25">
      <c r="B60" s="4" t="s">
        <v>247</v>
      </c>
      <c r="C60" s="71" t="str">
        <f>+IF('Denuncias-Renuncias'!$G60=0,"-",IF('Denuncias-Renuncias'!H60=0,"-",('Denuncias-Renuncias'!H60/'Denuncias-Renuncias'!$G60)))</f>
        <v>-</v>
      </c>
      <c r="D60" s="70" t="str">
        <f>+IF('Denuncias-Renuncias'!$G60=0,"-",IF('Denuncias-Renuncias'!I60=0,"-",('Denuncias-Renuncias'!I60/'Denuncias-Renuncias'!$G60)))</f>
        <v>-</v>
      </c>
      <c r="E60" s="70">
        <f>+IF('Denuncias-Renuncias'!$G60=0,"-",IF('Denuncias-Renuncias'!J60=0,"-",('Denuncias-Renuncias'!J60/'Denuncias-Renuncias'!$G60)))</f>
        <v>0.95139732685297695</v>
      </c>
      <c r="F60" s="70" t="str">
        <f>+IF('Denuncias-Renuncias'!$G60=0,"-",IF('Denuncias-Renuncias'!K60=0,"-",('Denuncias-Renuncias'!K60/'Denuncias-Renuncias'!$G60)))</f>
        <v>-</v>
      </c>
      <c r="G60" s="70">
        <f>+IF('Denuncias-Renuncias'!$G60=0,"-",IF('Denuncias-Renuncias'!L60=0,"-",('Denuncias-Renuncias'!L60/'Denuncias-Renuncias'!$G60)))</f>
        <v>4.6172539489671933E-2</v>
      </c>
      <c r="H60" s="70">
        <f>+IF('Denuncias-Renuncias'!$G60=0,"-",IF('Denuncias-Renuncias'!M60=0,"-",('Denuncias-Renuncias'!M60/'Denuncias-Renuncias'!$G60)))</f>
        <v>2.4301336573511541E-3</v>
      </c>
      <c r="I60" s="70" t="str">
        <f>+IF('Denuncias-Renuncias'!$G60=0,"-",IF('Denuncias-Renuncias'!N60=0,"-",('Denuncias-Renuncias'!N60/'Denuncias-Renuncias'!$G60)))</f>
        <v>-</v>
      </c>
    </row>
    <row r="61" spans="2:9" ht="20.100000000000001" customHeight="1" thickBot="1" x14ac:dyDescent="0.25">
      <c r="B61" s="7" t="s">
        <v>22</v>
      </c>
      <c r="C61" s="72">
        <f>+IF('Denuncias-Renuncias'!$G61=0,"-",IF('Denuncias-Renuncias'!H61=0,"-",('Denuncias-Renuncias'!H61/'Denuncias-Renuncias'!$G61)))</f>
        <v>1.4019208095893103E-2</v>
      </c>
      <c r="D61" s="72">
        <f>+IF('Denuncias-Renuncias'!$G61=0,"-",IF('Denuncias-Renuncias'!I61=0,"-",('Denuncias-Renuncias'!I61/'Denuncias-Renuncias'!$G61)))</f>
        <v>1.1605914718019257E-3</v>
      </c>
      <c r="E61" s="72">
        <f>+IF('Denuncias-Renuncias'!$G61=0,"-",IF('Denuncias-Renuncias'!J61=0,"-",('Denuncias-Renuncias'!J61/'Denuncias-Renuncias'!$G61)))</f>
        <v>0.71682796227156609</v>
      </c>
      <c r="F61" s="72">
        <f>+IF('Denuncias-Renuncias'!$G61=0,"-",IF('Denuncias-Renuncias'!K61=0,"-",('Denuncias-Renuncias'!K61/'Denuncias-Renuncias'!$G61)))</f>
        <v>1.4363087050501081E-2</v>
      </c>
      <c r="G61" s="72">
        <f>+IF('Denuncias-Renuncias'!$G61=0,"-",IF('Denuncias-Renuncias'!L61=0,"-",('Denuncias-Renuncias'!L61/'Denuncias-Renuncias'!$G61)))</f>
        <v>0.13724454706229122</v>
      </c>
      <c r="H61" s="72">
        <f>+IF('Denuncias-Renuncias'!$G61=0,"-",IF('Denuncias-Renuncias'!M61=0,"-",('Denuncias-Renuncias'!M61/'Denuncias-Renuncias'!$G61)))</f>
        <v>8.3826635881312631E-2</v>
      </c>
      <c r="I61" s="72">
        <f>+IF('Denuncias-Renuncias'!$G61=0,"-",IF('Denuncias-Renuncias'!N61=0,"-",('Denuncias-Renuncias'!N61/'Denuncias-Renuncias'!$G61)))</f>
        <v>3.2557968166633915E-2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9.5" customWidth="1"/>
    <col min="19" max="19" width="12.25" customWidth="1"/>
  </cols>
  <sheetData>
    <row r="9" spans="2:9" ht="41.25" customHeight="1" x14ac:dyDescent="0.2">
      <c r="B9" s="29"/>
      <c r="C9" s="101" t="s">
        <v>154</v>
      </c>
      <c r="D9" s="101"/>
      <c r="E9" s="101"/>
      <c r="F9" s="101"/>
      <c r="G9" s="101" t="s">
        <v>155</v>
      </c>
      <c r="H9" s="101"/>
      <c r="I9" s="101"/>
    </row>
    <row r="10" spans="2:9" ht="57.75" thickBot="1" x14ac:dyDescent="0.25">
      <c r="B10" s="26"/>
      <c r="C10" s="22" t="s">
        <v>156</v>
      </c>
      <c r="D10" s="22" t="s">
        <v>157</v>
      </c>
      <c r="E10" s="22" t="s">
        <v>158</v>
      </c>
      <c r="F10" s="22" t="s">
        <v>159</v>
      </c>
      <c r="G10" s="22" t="s">
        <v>160</v>
      </c>
      <c r="H10" s="22" t="s">
        <v>161</v>
      </c>
      <c r="I10" s="22" t="s">
        <v>162</v>
      </c>
    </row>
    <row r="11" spans="2:9" ht="20.100000000000001" customHeight="1" thickBot="1" x14ac:dyDescent="0.25">
      <c r="B11" s="3" t="s">
        <v>198</v>
      </c>
      <c r="C11" s="19">
        <v>110</v>
      </c>
      <c r="D11" s="19">
        <v>13</v>
      </c>
      <c r="E11" s="19">
        <v>5</v>
      </c>
      <c r="F11" s="19">
        <v>128</v>
      </c>
      <c r="G11" s="19">
        <v>756</v>
      </c>
      <c r="H11" s="19">
        <v>0</v>
      </c>
      <c r="I11" s="19">
        <v>756</v>
      </c>
    </row>
    <row r="12" spans="2:9" ht="20.100000000000001" customHeight="1" thickBot="1" x14ac:dyDescent="0.25">
      <c r="B12" s="4" t="s">
        <v>199</v>
      </c>
      <c r="C12" s="20">
        <v>23</v>
      </c>
      <c r="D12" s="20">
        <v>19</v>
      </c>
      <c r="E12" s="20">
        <v>10</v>
      </c>
      <c r="F12" s="20">
        <v>52</v>
      </c>
      <c r="G12" s="20">
        <v>2202</v>
      </c>
      <c r="H12" s="20">
        <v>16</v>
      </c>
      <c r="I12" s="20">
        <v>2218</v>
      </c>
    </row>
    <row r="13" spans="2:9" ht="20.100000000000001" customHeight="1" thickBot="1" x14ac:dyDescent="0.25">
      <c r="B13" s="4" t="s">
        <v>200</v>
      </c>
      <c r="C13" s="20">
        <v>57</v>
      </c>
      <c r="D13" s="20">
        <v>21</v>
      </c>
      <c r="E13" s="20">
        <v>2</v>
      </c>
      <c r="F13" s="20">
        <v>80</v>
      </c>
      <c r="G13" s="20">
        <v>655</v>
      </c>
      <c r="H13" s="20">
        <v>0</v>
      </c>
      <c r="I13" s="20">
        <v>655</v>
      </c>
    </row>
    <row r="14" spans="2:9" ht="20.100000000000001" customHeight="1" thickBot="1" x14ac:dyDescent="0.25">
      <c r="B14" s="4" t="s">
        <v>201</v>
      </c>
      <c r="C14" s="20">
        <v>43</v>
      </c>
      <c r="D14" s="20">
        <v>33</v>
      </c>
      <c r="E14" s="20">
        <v>300</v>
      </c>
      <c r="F14" s="20">
        <v>376</v>
      </c>
      <c r="G14" s="20">
        <v>967</v>
      </c>
      <c r="H14" s="20">
        <v>18</v>
      </c>
      <c r="I14" s="20">
        <v>985</v>
      </c>
    </row>
    <row r="15" spans="2:9" ht="20.100000000000001" customHeight="1" thickBot="1" x14ac:dyDescent="0.25">
      <c r="B15" s="4" t="s">
        <v>202</v>
      </c>
      <c r="C15" s="20">
        <v>66</v>
      </c>
      <c r="D15" s="20">
        <v>0</v>
      </c>
      <c r="E15" s="20">
        <v>0</v>
      </c>
      <c r="F15" s="20">
        <v>66</v>
      </c>
      <c r="G15" s="20">
        <v>807</v>
      </c>
      <c r="H15" s="20">
        <v>0</v>
      </c>
      <c r="I15" s="20">
        <v>807</v>
      </c>
    </row>
    <row r="16" spans="2:9" ht="20.100000000000001" customHeight="1" thickBot="1" x14ac:dyDescent="0.25">
      <c r="B16" s="4" t="s">
        <v>203</v>
      </c>
      <c r="C16" s="20">
        <v>15</v>
      </c>
      <c r="D16" s="20">
        <v>10</v>
      </c>
      <c r="E16" s="20">
        <v>2</v>
      </c>
      <c r="F16" s="20">
        <v>27</v>
      </c>
      <c r="G16" s="20">
        <v>627</v>
      </c>
      <c r="H16" s="20">
        <v>0</v>
      </c>
      <c r="I16" s="20">
        <v>627</v>
      </c>
    </row>
    <row r="17" spans="2:9" ht="20.100000000000001" customHeight="1" thickBot="1" x14ac:dyDescent="0.25">
      <c r="B17" s="4" t="s">
        <v>204</v>
      </c>
      <c r="C17" s="20">
        <v>43</v>
      </c>
      <c r="D17" s="20">
        <v>23</v>
      </c>
      <c r="E17" s="20">
        <v>27</v>
      </c>
      <c r="F17" s="20">
        <v>93</v>
      </c>
      <c r="G17" s="20">
        <v>2803</v>
      </c>
      <c r="H17" s="20">
        <v>25</v>
      </c>
      <c r="I17" s="20">
        <v>2828</v>
      </c>
    </row>
    <row r="18" spans="2:9" ht="20.100000000000001" customHeight="1" thickBot="1" x14ac:dyDescent="0.25">
      <c r="B18" s="4" t="s">
        <v>205</v>
      </c>
      <c r="C18" s="20">
        <v>102</v>
      </c>
      <c r="D18" s="20">
        <v>88</v>
      </c>
      <c r="E18" s="20">
        <v>6</v>
      </c>
      <c r="F18" s="20">
        <v>196</v>
      </c>
      <c r="G18" s="20">
        <v>2380</v>
      </c>
      <c r="H18" s="20">
        <v>10</v>
      </c>
      <c r="I18" s="20">
        <v>2390</v>
      </c>
    </row>
    <row r="19" spans="2:9" ht="20.100000000000001" customHeight="1" thickBot="1" x14ac:dyDescent="0.25">
      <c r="B19" s="4" t="s">
        <v>206</v>
      </c>
      <c r="C19" s="20">
        <v>2</v>
      </c>
      <c r="D19" s="20">
        <v>0</v>
      </c>
      <c r="E19" s="20">
        <v>0</v>
      </c>
      <c r="F19" s="20">
        <v>2</v>
      </c>
      <c r="G19" s="20">
        <v>147</v>
      </c>
      <c r="H19" s="20">
        <v>0</v>
      </c>
      <c r="I19" s="20">
        <v>147</v>
      </c>
    </row>
    <row r="20" spans="2:9" ht="20.100000000000001" customHeight="1" thickBot="1" x14ac:dyDescent="0.25">
      <c r="B20" s="4" t="s">
        <v>207</v>
      </c>
      <c r="C20" s="20">
        <v>0</v>
      </c>
      <c r="D20" s="20">
        <v>1</v>
      </c>
      <c r="E20" s="20">
        <v>0</v>
      </c>
      <c r="F20" s="20">
        <v>1</v>
      </c>
      <c r="G20" s="20">
        <v>56</v>
      </c>
      <c r="H20" s="20">
        <v>0</v>
      </c>
      <c r="I20" s="20">
        <v>56</v>
      </c>
    </row>
    <row r="21" spans="2:9" ht="20.100000000000001" customHeight="1" thickBot="1" x14ac:dyDescent="0.25">
      <c r="B21" s="4" t="s">
        <v>208</v>
      </c>
      <c r="C21" s="20">
        <v>23</v>
      </c>
      <c r="D21" s="20">
        <v>20</v>
      </c>
      <c r="E21" s="20">
        <v>16</v>
      </c>
      <c r="F21" s="20">
        <v>59</v>
      </c>
      <c r="G21" s="20">
        <v>1127</v>
      </c>
      <c r="H21" s="20">
        <v>4</v>
      </c>
      <c r="I21" s="20">
        <v>1131</v>
      </c>
    </row>
    <row r="22" spans="2:9" ht="20.100000000000001" customHeight="1" thickBot="1" x14ac:dyDescent="0.25">
      <c r="B22" s="4" t="s">
        <v>209</v>
      </c>
      <c r="C22" s="20">
        <v>8</v>
      </c>
      <c r="D22" s="20">
        <v>9</v>
      </c>
      <c r="E22" s="20">
        <v>8</v>
      </c>
      <c r="F22" s="20">
        <v>25</v>
      </c>
      <c r="G22" s="20">
        <v>818</v>
      </c>
      <c r="H22" s="20">
        <v>6</v>
      </c>
      <c r="I22" s="20">
        <v>824</v>
      </c>
    </row>
    <row r="23" spans="2:9" ht="20.100000000000001" customHeight="1" thickBot="1" x14ac:dyDescent="0.25">
      <c r="B23" s="4" t="s">
        <v>210</v>
      </c>
      <c r="C23" s="20">
        <v>23</v>
      </c>
      <c r="D23" s="20">
        <v>18</v>
      </c>
      <c r="E23" s="20">
        <v>25</v>
      </c>
      <c r="F23" s="20">
        <v>66</v>
      </c>
      <c r="G23" s="20">
        <v>2562</v>
      </c>
      <c r="H23" s="20">
        <v>8</v>
      </c>
      <c r="I23" s="20">
        <v>2570</v>
      </c>
    </row>
    <row r="24" spans="2:9" ht="20.100000000000001" customHeight="1" thickBot="1" x14ac:dyDescent="0.25">
      <c r="B24" s="4" t="s">
        <v>211</v>
      </c>
      <c r="C24" s="20">
        <v>216</v>
      </c>
      <c r="D24" s="20">
        <v>11</v>
      </c>
      <c r="E24" s="20">
        <v>168</v>
      </c>
      <c r="F24" s="20">
        <v>395</v>
      </c>
      <c r="G24" s="20">
        <v>1395</v>
      </c>
      <c r="H24" s="20">
        <v>18</v>
      </c>
      <c r="I24" s="20">
        <v>1413</v>
      </c>
    </row>
    <row r="25" spans="2:9" ht="20.100000000000001" customHeight="1" thickBot="1" x14ac:dyDescent="0.25">
      <c r="B25" s="4" t="s">
        <v>212</v>
      </c>
      <c r="C25" s="20">
        <v>85</v>
      </c>
      <c r="D25" s="20">
        <v>18</v>
      </c>
      <c r="E25" s="20">
        <v>20</v>
      </c>
      <c r="F25" s="20">
        <v>123</v>
      </c>
      <c r="G25" s="20">
        <v>1589</v>
      </c>
      <c r="H25" s="20">
        <v>35</v>
      </c>
      <c r="I25" s="20">
        <v>1624</v>
      </c>
    </row>
    <row r="26" spans="2:9" ht="20.100000000000001" customHeight="1" thickBot="1" x14ac:dyDescent="0.25">
      <c r="B26" s="5" t="s">
        <v>213</v>
      </c>
      <c r="C26" s="31">
        <v>12</v>
      </c>
      <c r="D26" s="31">
        <v>17</v>
      </c>
      <c r="E26" s="31">
        <v>26</v>
      </c>
      <c r="F26" s="31">
        <v>55</v>
      </c>
      <c r="G26" s="31">
        <v>749</v>
      </c>
      <c r="H26" s="31">
        <v>8</v>
      </c>
      <c r="I26" s="31">
        <v>757</v>
      </c>
    </row>
    <row r="27" spans="2:9" ht="20.100000000000001" customHeight="1" thickBot="1" x14ac:dyDescent="0.25">
      <c r="B27" s="6" t="s">
        <v>214</v>
      </c>
      <c r="C27" s="33">
        <v>2</v>
      </c>
      <c r="D27" s="33">
        <v>0</v>
      </c>
      <c r="E27" s="33">
        <v>2</v>
      </c>
      <c r="F27" s="33">
        <v>4</v>
      </c>
      <c r="G27" s="33">
        <v>183</v>
      </c>
      <c r="H27" s="33">
        <v>0</v>
      </c>
      <c r="I27" s="33">
        <v>183</v>
      </c>
    </row>
    <row r="28" spans="2:9" ht="20.100000000000001" customHeight="1" thickBot="1" x14ac:dyDescent="0.25">
      <c r="B28" s="4" t="s">
        <v>215</v>
      </c>
      <c r="C28" s="33">
        <v>4</v>
      </c>
      <c r="D28" s="33">
        <v>10</v>
      </c>
      <c r="E28" s="33">
        <v>0</v>
      </c>
      <c r="F28" s="33">
        <v>14</v>
      </c>
      <c r="G28" s="33">
        <v>308</v>
      </c>
      <c r="H28" s="33">
        <v>1</v>
      </c>
      <c r="I28" s="33">
        <v>309</v>
      </c>
    </row>
    <row r="29" spans="2:9" ht="20.100000000000001" customHeight="1" thickBot="1" x14ac:dyDescent="0.25">
      <c r="B29" s="4" t="s">
        <v>216</v>
      </c>
      <c r="C29" s="32">
        <v>6</v>
      </c>
      <c r="D29" s="32">
        <v>0</v>
      </c>
      <c r="E29" s="32">
        <v>0</v>
      </c>
      <c r="F29" s="32">
        <v>6</v>
      </c>
      <c r="G29" s="32">
        <v>329</v>
      </c>
      <c r="H29" s="32">
        <v>0</v>
      </c>
      <c r="I29" s="32">
        <v>329</v>
      </c>
    </row>
    <row r="30" spans="2:9" ht="20.100000000000001" customHeight="1" thickBot="1" x14ac:dyDescent="0.25">
      <c r="B30" s="4" t="s">
        <v>217</v>
      </c>
      <c r="C30" s="20">
        <v>1</v>
      </c>
      <c r="D30" s="20">
        <v>0</v>
      </c>
      <c r="E30" s="20">
        <v>1</v>
      </c>
      <c r="F30" s="20">
        <v>2</v>
      </c>
      <c r="G30" s="20">
        <v>111</v>
      </c>
      <c r="H30" s="20">
        <v>0</v>
      </c>
      <c r="I30" s="20">
        <v>111</v>
      </c>
    </row>
    <row r="31" spans="2:9" ht="20.100000000000001" customHeight="1" thickBot="1" x14ac:dyDescent="0.25">
      <c r="B31" s="4" t="s">
        <v>218</v>
      </c>
      <c r="C31" s="20">
        <v>3</v>
      </c>
      <c r="D31" s="20">
        <v>0</v>
      </c>
      <c r="E31" s="20">
        <v>0</v>
      </c>
      <c r="F31" s="20">
        <v>3</v>
      </c>
      <c r="G31" s="20">
        <v>126</v>
      </c>
      <c r="H31" s="20">
        <v>0</v>
      </c>
      <c r="I31" s="20">
        <v>126</v>
      </c>
    </row>
    <row r="32" spans="2:9" ht="20.100000000000001" customHeight="1" thickBot="1" x14ac:dyDescent="0.25">
      <c r="B32" s="4" t="s">
        <v>219</v>
      </c>
      <c r="C32" s="20">
        <v>1</v>
      </c>
      <c r="D32" s="20">
        <v>0</v>
      </c>
      <c r="E32" s="20">
        <v>0</v>
      </c>
      <c r="F32" s="20">
        <v>1</v>
      </c>
      <c r="G32" s="20">
        <v>147</v>
      </c>
      <c r="H32" s="20">
        <v>0</v>
      </c>
      <c r="I32" s="20">
        <v>147</v>
      </c>
    </row>
    <row r="33" spans="2:9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0</v>
      </c>
      <c r="F33" s="20">
        <v>0</v>
      </c>
      <c r="G33" s="20">
        <v>39</v>
      </c>
      <c r="H33" s="20">
        <v>0</v>
      </c>
      <c r="I33" s="20">
        <v>39</v>
      </c>
    </row>
    <row r="34" spans="2:9" ht="20.100000000000001" customHeight="1" thickBot="1" x14ac:dyDescent="0.25">
      <c r="B34" s="4" t="s">
        <v>221</v>
      </c>
      <c r="C34" s="20">
        <v>19</v>
      </c>
      <c r="D34" s="20">
        <v>49</v>
      </c>
      <c r="E34" s="20">
        <v>0</v>
      </c>
      <c r="F34" s="20">
        <v>68</v>
      </c>
      <c r="G34" s="20">
        <v>411</v>
      </c>
      <c r="H34" s="20">
        <v>0</v>
      </c>
      <c r="I34" s="20">
        <v>411</v>
      </c>
    </row>
    <row r="35" spans="2:9" ht="20.100000000000001" customHeight="1" thickBot="1" x14ac:dyDescent="0.25">
      <c r="B35" s="4" t="s">
        <v>222</v>
      </c>
      <c r="C35" s="20">
        <v>0</v>
      </c>
      <c r="D35" s="20">
        <v>1</v>
      </c>
      <c r="E35" s="20">
        <v>0</v>
      </c>
      <c r="F35" s="20">
        <v>1</v>
      </c>
      <c r="G35" s="20">
        <v>144</v>
      </c>
      <c r="H35" s="20">
        <v>6</v>
      </c>
      <c r="I35" s="20">
        <v>150</v>
      </c>
    </row>
    <row r="36" spans="2:9" ht="20.100000000000001" customHeight="1" thickBot="1" x14ac:dyDescent="0.25">
      <c r="B36" s="4" t="s">
        <v>223</v>
      </c>
      <c r="C36" s="20">
        <v>11</v>
      </c>
      <c r="D36" s="20">
        <v>0</v>
      </c>
      <c r="E36" s="20">
        <v>0</v>
      </c>
      <c r="F36" s="20">
        <v>11</v>
      </c>
      <c r="G36" s="20">
        <v>412</v>
      </c>
      <c r="H36" s="20">
        <v>6</v>
      </c>
      <c r="I36" s="20">
        <v>418</v>
      </c>
    </row>
    <row r="37" spans="2:9" ht="20.100000000000001" customHeight="1" thickBot="1" x14ac:dyDescent="0.25">
      <c r="B37" s="4" t="s">
        <v>224</v>
      </c>
      <c r="C37" s="20">
        <v>9</v>
      </c>
      <c r="D37" s="20">
        <v>14</v>
      </c>
      <c r="E37" s="20">
        <v>6</v>
      </c>
      <c r="F37" s="20">
        <v>29</v>
      </c>
      <c r="G37" s="20">
        <v>516</v>
      </c>
      <c r="H37" s="20">
        <v>3</v>
      </c>
      <c r="I37" s="20">
        <v>519</v>
      </c>
    </row>
    <row r="38" spans="2:9" ht="20.100000000000001" customHeight="1" thickBot="1" x14ac:dyDescent="0.25">
      <c r="B38" s="4" t="s">
        <v>225</v>
      </c>
      <c r="C38" s="20">
        <v>3</v>
      </c>
      <c r="D38" s="20">
        <v>0</v>
      </c>
      <c r="E38" s="20">
        <v>0</v>
      </c>
      <c r="F38" s="20">
        <v>3</v>
      </c>
      <c r="G38" s="20">
        <v>149</v>
      </c>
      <c r="H38" s="20">
        <v>0</v>
      </c>
      <c r="I38" s="20">
        <v>149</v>
      </c>
    </row>
    <row r="39" spans="2:9" ht="20.100000000000001" customHeight="1" thickBot="1" x14ac:dyDescent="0.25">
      <c r="B39" s="4" t="s">
        <v>226</v>
      </c>
      <c r="C39" s="20">
        <v>0</v>
      </c>
      <c r="D39" s="20">
        <v>6</v>
      </c>
      <c r="E39" s="20">
        <v>1</v>
      </c>
      <c r="F39" s="20">
        <v>7</v>
      </c>
      <c r="G39" s="20">
        <v>907</v>
      </c>
      <c r="H39" s="20">
        <v>1</v>
      </c>
      <c r="I39" s="20">
        <v>908</v>
      </c>
    </row>
    <row r="40" spans="2:9" ht="20.100000000000001" customHeight="1" thickBot="1" x14ac:dyDescent="0.25">
      <c r="B40" s="4" t="s">
        <v>227</v>
      </c>
      <c r="C40" s="20">
        <v>22</v>
      </c>
      <c r="D40" s="20">
        <v>0</v>
      </c>
      <c r="E40" s="20">
        <v>0</v>
      </c>
      <c r="F40" s="20">
        <v>22</v>
      </c>
      <c r="G40" s="20">
        <v>912</v>
      </c>
      <c r="H40" s="20">
        <v>47</v>
      </c>
      <c r="I40" s="20">
        <v>959</v>
      </c>
    </row>
    <row r="41" spans="2:9" ht="20.100000000000001" customHeight="1" thickBot="1" x14ac:dyDescent="0.25">
      <c r="B41" s="4" t="s">
        <v>228</v>
      </c>
      <c r="C41" s="20">
        <v>126</v>
      </c>
      <c r="D41" s="20">
        <v>187</v>
      </c>
      <c r="E41" s="20">
        <v>80</v>
      </c>
      <c r="F41" s="20">
        <v>393</v>
      </c>
      <c r="G41" s="20">
        <v>5594</v>
      </c>
      <c r="H41" s="20">
        <v>172</v>
      </c>
      <c r="I41" s="20">
        <v>5766</v>
      </c>
    </row>
    <row r="42" spans="2:9" ht="20.100000000000001" customHeight="1" thickBot="1" x14ac:dyDescent="0.25">
      <c r="B42" s="4" t="s">
        <v>229</v>
      </c>
      <c r="C42" s="20">
        <v>19</v>
      </c>
      <c r="D42" s="20">
        <v>2</v>
      </c>
      <c r="E42" s="20">
        <v>0</v>
      </c>
      <c r="F42" s="20">
        <v>21</v>
      </c>
      <c r="G42" s="20">
        <v>1106</v>
      </c>
      <c r="H42" s="20">
        <v>23</v>
      </c>
      <c r="I42" s="20">
        <v>1129</v>
      </c>
    </row>
    <row r="43" spans="2:9" ht="20.100000000000001" customHeight="1" thickBot="1" x14ac:dyDescent="0.25">
      <c r="B43" s="4" t="s">
        <v>230</v>
      </c>
      <c r="C43" s="20">
        <v>3</v>
      </c>
      <c r="D43" s="20">
        <v>4</v>
      </c>
      <c r="E43" s="20">
        <v>0</v>
      </c>
      <c r="F43" s="20">
        <v>7</v>
      </c>
      <c r="G43" s="20">
        <v>498</v>
      </c>
      <c r="H43" s="20">
        <v>12</v>
      </c>
      <c r="I43" s="20">
        <v>510</v>
      </c>
    </row>
    <row r="44" spans="2:9" ht="20.100000000000001" customHeight="1" thickBot="1" x14ac:dyDescent="0.25">
      <c r="B44" s="4" t="s">
        <v>231</v>
      </c>
      <c r="C44" s="20">
        <v>8</v>
      </c>
      <c r="D44" s="20">
        <v>1</v>
      </c>
      <c r="E44" s="20">
        <v>8</v>
      </c>
      <c r="F44" s="20">
        <v>17</v>
      </c>
      <c r="G44" s="20">
        <v>1014</v>
      </c>
      <c r="H44" s="20">
        <v>5</v>
      </c>
      <c r="I44" s="20">
        <v>1019</v>
      </c>
    </row>
    <row r="45" spans="2:9" ht="20.100000000000001" customHeight="1" thickBot="1" x14ac:dyDescent="0.25">
      <c r="B45" s="4" t="s">
        <v>232</v>
      </c>
      <c r="C45" s="20">
        <v>76</v>
      </c>
      <c r="D45" s="20">
        <v>54</v>
      </c>
      <c r="E45" s="20">
        <v>65</v>
      </c>
      <c r="F45" s="20">
        <v>195</v>
      </c>
      <c r="G45" s="20">
        <v>2007</v>
      </c>
      <c r="H45" s="20">
        <v>37</v>
      </c>
      <c r="I45" s="20">
        <v>2044</v>
      </c>
    </row>
    <row r="46" spans="2:9" ht="20.100000000000001" customHeight="1" thickBot="1" x14ac:dyDescent="0.25">
      <c r="B46" s="4" t="s">
        <v>233</v>
      </c>
      <c r="C46" s="20">
        <v>38</v>
      </c>
      <c r="D46" s="20">
        <v>0</v>
      </c>
      <c r="E46" s="20">
        <v>1</v>
      </c>
      <c r="F46" s="20">
        <v>39</v>
      </c>
      <c r="G46" s="20">
        <v>480</v>
      </c>
      <c r="H46" s="20">
        <v>35</v>
      </c>
      <c r="I46" s="20">
        <v>515</v>
      </c>
    </row>
    <row r="47" spans="2:9" ht="20.100000000000001" customHeight="1" thickBot="1" x14ac:dyDescent="0.25">
      <c r="B47" s="4" t="s">
        <v>234</v>
      </c>
      <c r="C47" s="20">
        <v>176</v>
      </c>
      <c r="D47" s="20">
        <v>86</v>
      </c>
      <c r="E47" s="20">
        <v>134</v>
      </c>
      <c r="F47" s="20">
        <v>396</v>
      </c>
      <c r="G47" s="20">
        <v>3768</v>
      </c>
      <c r="H47" s="20">
        <v>72</v>
      </c>
      <c r="I47" s="20">
        <v>3840</v>
      </c>
    </row>
    <row r="48" spans="2:9" ht="20.100000000000001" customHeight="1" thickBot="1" x14ac:dyDescent="0.25">
      <c r="B48" s="4" t="s">
        <v>235</v>
      </c>
      <c r="C48" s="20">
        <v>6</v>
      </c>
      <c r="D48" s="20">
        <v>17</v>
      </c>
      <c r="E48" s="20">
        <v>61</v>
      </c>
      <c r="F48" s="20">
        <v>84</v>
      </c>
      <c r="G48" s="20">
        <v>565</v>
      </c>
      <c r="H48" s="20">
        <v>0</v>
      </c>
      <c r="I48" s="20">
        <v>565</v>
      </c>
    </row>
    <row r="49" spans="2:9" ht="20.100000000000001" customHeight="1" thickBot="1" x14ac:dyDescent="0.25">
      <c r="B49" s="4" t="s">
        <v>236</v>
      </c>
      <c r="C49" s="20">
        <v>5</v>
      </c>
      <c r="D49" s="20">
        <v>6</v>
      </c>
      <c r="E49" s="20">
        <v>1</v>
      </c>
      <c r="F49" s="20">
        <v>12</v>
      </c>
      <c r="G49" s="20">
        <v>288</v>
      </c>
      <c r="H49" s="20">
        <v>1</v>
      </c>
      <c r="I49" s="20">
        <v>289</v>
      </c>
    </row>
    <row r="50" spans="2:9" ht="20.100000000000001" customHeight="1" thickBot="1" x14ac:dyDescent="0.25">
      <c r="B50" s="4" t="s">
        <v>237</v>
      </c>
      <c r="C50" s="20">
        <v>7</v>
      </c>
      <c r="D50" s="20">
        <v>5</v>
      </c>
      <c r="E50" s="20">
        <v>4</v>
      </c>
      <c r="F50" s="20">
        <v>16</v>
      </c>
      <c r="G50" s="20">
        <v>804</v>
      </c>
      <c r="H50" s="20">
        <v>0</v>
      </c>
      <c r="I50" s="20">
        <v>804</v>
      </c>
    </row>
    <row r="51" spans="2:9" ht="20.100000000000001" customHeight="1" thickBot="1" x14ac:dyDescent="0.25">
      <c r="B51" s="4" t="s">
        <v>238</v>
      </c>
      <c r="C51" s="20">
        <v>5</v>
      </c>
      <c r="D51" s="20">
        <v>4</v>
      </c>
      <c r="E51" s="20">
        <v>0</v>
      </c>
      <c r="F51" s="20">
        <v>9</v>
      </c>
      <c r="G51" s="20">
        <v>292</v>
      </c>
      <c r="H51" s="20">
        <v>4</v>
      </c>
      <c r="I51" s="20">
        <v>296</v>
      </c>
    </row>
    <row r="52" spans="2:9" ht="20.100000000000001" customHeight="1" thickBot="1" x14ac:dyDescent="0.25">
      <c r="B52" s="4" t="s">
        <v>239</v>
      </c>
      <c r="C52" s="20">
        <v>12</v>
      </c>
      <c r="D52" s="20">
        <v>7</v>
      </c>
      <c r="E52" s="20">
        <v>0</v>
      </c>
      <c r="F52" s="20">
        <v>19</v>
      </c>
      <c r="G52" s="20">
        <v>314</v>
      </c>
      <c r="H52" s="20">
        <v>0</v>
      </c>
      <c r="I52" s="20">
        <v>314</v>
      </c>
    </row>
    <row r="53" spans="2:9" ht="20.100000000000001" customHeight="1" thickBot="1" x14ac:dyDescent="0.25">
      <c r="B53" s="4" t="s">
        <v>240</v>
      </c>
      <c r="C53" s="20">
        <v>17</v>
      </c>
      <c r="D53" s="20">
        <v>5</v>
      </c>
      <c r="E53" s="20">
        <v>0</v>
      </c>
      <c r="F53" s="20">
        <v>22</v>
      </c>
      <c r="G53" s="20">
        <v>1123</v>
      </c>
      <c r="H53" s="20">
        <v>9</v>
      </c>
      <c r="I53" s="20">
        <v>1132</v>
      </c>
    </row>
    <row r="54" spans="2:9" ht="20.100000000000001" customHeight="1" thickBot="1" x14ac:dyDescent="0.25">
      <c r="B54" s="4" t="s">
        <v>241</v>
      </c>
      <c r="C54" s="20">
        <v>224</v>
      </c>
      <c r="D54" s="20">
        <v>156</v>
      </c>
      <c r="E54" s="20">
        <v>21</v>
      </c>
      <c r="F54" s="20">
        <v>401</v>
      </c>
      <c r="G54" s="20">
        <v>10504</v>
      </c>
      <c r="H54" s="20">
        <v>56</v>
      </c>
      <c r="I54" s="20">
        <v>10560</v>
      </c>
    </row>
    <row r="55" spans="2:9" ht="20.100000000000001" customHeight="1" thickBot="1" x14ac:dyDescent="0.25">
      <c r="B55" s="4" t="s">
        <v>242</v>
      </c>
      <c r="C55" s="20">
        <v>30</v>
      </c>
      <c r="D55" s="20">
        <v>4</v>
      </c>
      <c r="E55" s="20">
        <v>6</v>
      </c>
      <c r="F55" s="20">
        <v>40</v>
      </c>
      <c r="G55" s="20">
        <v>2712</v>
      </c>
      <c r="H55" s="20">
        <v>7</v>
      </c>
      <c r="I55" s="20">
        <v>2719</v>
      </c>
    </row>
    <row r="56" spans="2:9" ht="20.100000000000001" customHeight="1" thickBot="1" x14ac:dyDescent="0.25">
      <c r="B56" s="4" t="s">
        <v>243</v>
      </c>
      <c r="C56" s="20">
        <v>41</v>
      </c>
      <c r="D56" s="20">
        <v>8</v>
      </c>
      <c r="E56" s="20">
        <v>21</v>
      </c>
      <c r="F56" s="20">
        <v>70</v>
      </c>
      <c r="G56" s="20">
        <v>699</v>
      </c>
      <c r="H56" s="20">
        <v>3</v>
      </c>
      <c r="I56" s="20">
        <v>702</v>
      </c>
    </row>
    <row r="57" spans="2:9" ht="20.100000000000001" customHeight="1" thickBot="1" x14ac:dyDescent="0.25">
      <c r="B57" s="4" t="s">
        <v>244</v>
      </c>
      <c r="C57" s="20">
        <v>5</v>
      </c>
      <c r="D57" s="20">
        <v>9</v>
      </c>
      <c r="E57" s="20">
        <v>0</v>
      </c>
      <c r="F57" s="20">
        <v>14</v>
      </c>
      <c r="G57" s="20">
        <v>497</v>
      </c>
      <c r="H57" s="20">
        <v>8</v>
      </c>
      <c r="I57" s="20">
        <v>505</v>
      </c>
    </row>
    <row r="58" spans="2:9" ht="20.100000000000001" customHeight="1" thickBot="1" x14ac:dyDescent="0.25">
      <c r="B58" s="4" t="s">
        <v>270</v>
      </c>
      <c r="C58" s="20">
        <v>11</v>
      </c>
      <c r="D58" s="20">
        <v>13</v>
      </c>
      <c r="E58" s="20">
        <v>0</v>
      </c>
      <c r="F58" s="20">
        <v>24</v>
      </c>
      <c r="G58" s="20">
        <v>427</v>
      </c>
      <c r="H58" s="20">
        <v>33</v>
      </c>
      <c r="I58" s="20">
        <v>460</v>
      </c>
    </row>
    <row r="59" spans="2:9" ht="20.100000000000001" customHeight="1" thickBot="1" x14ac:dyDescent="0.25">
      <c r="B59" s="4" t="s">
        <v>246</v>
      </c>
      <c r="C59" s="20">
        <v>6</v>
      </c>
      <c r="D59" s="20">
        <v>21</v>
      </c>
      <c r="E59" s="20">
        <v>1</v>
      </c>
      <c r="F59" s="20">
        <v>28</v>
      </c>
      <c r="G59" s="20">
        <v>1066</v>
      </c>
      <c r="H59" s="20">
        <v>12</v>
      </c>
      <c r="I59" s="20">
        <v>1078</v>
      </c>
    </row>
    <row r="60" spans="2:9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0</v>
      </c>
      <c r="F60" s="20">
        <v>0</v>
      </c>
      <c r="G60" s="20">
        <v>226</v>
      </c>
      <c r="H60" s="20">
        <v>0</v>
      </c>
      <c r="I60" s="20">
        <v>226</v>
      </c>
    </row>
    <row r="61" spans="2:9" ht="20.100000000000001" customHeight="1" thickBot="1" x14ac:dyDescent="0.25">
      <c r="B61" s="7" t="s">
        <v>22</v>
      </c>
      <c r="C61" s="9">
        <f>SUM(C11:C60)</f>
        <v>1724</v>
      </c>
      <c r="D61" s="9">
        <f t="shared" ref="D61:I61" si="0">SUM(D11:D60)</f>
        <v>970</v>
      </c>
      <c r="E61" s="9">
        <f t="shared" si="0"/>
        <v>1028</v>
      </c>
      <c r="F61" s="9">
        <f t="shared" si="0"/>
        <v>3722</v>
      </c>
      <c r="G61" s="9">
        <f t="shared" si="0"/>
        <v>58318</v>
      </c>
      <c r="H61" s="9">
        <f t="shared" si="0"/>
        <v>701</v>
      </c>
      <c r="I61" s="9">
        <f t="shared" si="0"/>
        <v>59019</v>
      </c>
    </row>
    <row r="62" spans="2:9" x14ac:dyDescent="0.2">
      <c r="C62" s="58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H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1" width="15" customWidth="1"/>
    <col min="19" max="19" width="12.25" customWidth="1"/>
  </cols>
  <sheetData>
    <row r="8" spans="2:8" ht="47.25" customHeight="1" x14ac:dyDescent="0.2"/>
    <row r="9" spans="2:8" ht="41.25" customHeight="1" x14ac:dyDescent="0.2">
      <c r="B9" s="30"/>
      <c r="C9" s="116" t="s">
        <v>163</v>
      </c>
      <c r="D9" s="117"/>
      <c r="E9" s="117"/>
      <c r="F9" s="117"/>
      <c r="G9" s="117"/>
      <c r="H9" s="118"/>
    </row>
    <row r="10" spans="2:8" ht="41.25" customHeight="1" x14ac:dyDescent="0.2">
      <c r="B10" s="30"/>
      <c r="C10" s="119" t="s">
        <v>164</v>
      </c>
      <c r="D10" s="120"/>
      <c r="E10" s="102" t="s">
        <v>165</v>
      </c>
      <c r="F10" s="102"/>
      <c r="G10" s="102" t="s">
        <v>166</v>
      </c>
      <c r="H10" s="102" t="s">
        <v>58</v>
      </c>
    </row>
    <row r="11" spans="2:8" ht="41.25" customHeight="1" thickBot="1" x14ac:dyDescent="0.25">
      <c r="B11" s="30"/>
      <c r="C11" s="73" t="s">
        <v>167</v>
      </c>
      <c r="D11" s="16" t="s">
        <v>168</v>
      </c>
      <c r="E11" s="16" t="s">
        <v>169</v>
      </c>
      <c r="F11" s="16" t="s">
        <v>170</v>
      </c>
      <c r="G11" s="102"/>
      <c r="H11" s="102"/>
    </row>
    <row r="12" spans="2:8" ht="20.100000000000001" customHeight="1" thickBot="1" x14ac:dyDescent="0.25">
      <c r="B12" s="3" t="s">
        <v>198</v>
      </c>
      <c r="C12" s="74">
        <v>6.2189054726368162E-3</v>
      </c>
      <c r="D12" s="74">
        <v>0.2300995024875622</v>
      </c>
      <c r="E12" s="74">
        <v>5.306799336650083E-2</v>
      </c>
      <c r="F12" s="74">
        <v>0.31343283582089554</v>
      </c>
      <c r="G12" s="74">
        <v>0.26865671641791045</v>
      </c>
      <c r="H12" s="74">
        <v>0.12852404643449422</v>
      </c>
    </row>
    <row r="13" spans="2:8" ht="20.100000000000001" customHeight="1" thickBot="1" x14ac:dyDescent="0.25">
      <c r="B13" s="4" t="s">
        <v>199</v>
      </c>
      <c r="C13" s="74">
        <v>1.961926961926962E-2</v>
      </c>
      <c r="D13" s="74">
        <v>0.16375291375291376</v>
      </c>
      <c r="E13" s="74">
        <v>1.0101010101010102E-2</v>
      </c>
      <c r="F13" s="74">
        <v>0.43084693084693082</v>
      </c>
      <c r="G13" s="74">
        <v>0.26126651126651129</v>
      </c>
      <c r="H13" s="74">
        <v>0.11441336441336442</v>
      </c>
    </row>
    <row r="14" spans="2:8" ht="20.100000000000001" customHeight="1" thickBot="1" x14ac:dyDescent="0.25">
      <c r="B14" s="4" t="s">
        <v>200</v>
      </c>
      <c r="C14" s="74">
        <v>2.6119402985074626E-2</v>
      </c>
      <c r="D14" s="74">
        <v>0.26819029850746268</v>
      </c>
      <c r="E14" s="74">
        <v>3.7313432835820892E-2</v>
      </c>
      <c r="F14" s="74">
        <v>0.30550373134328357</v>
      </c>
      <c r="G14" s="74">
        <v>0.26305970149253732</v>
      </c>
      <c r="H14" s="74">
        <v>9.9813432835820892E-2</v>
      </c>
    </row>
    <row r="15" spans="2:8" ht="20.100000000000001" customHeight="1" thickBot="1" x14ac:dyDescent="0.25">
      <c r="B15" s="4" t="s">
        <v>201</v>
      </c>
      <c r="C15" s="74">
        <v>1.1596180081855388E-2</v>
      </c>
      <c r="D15" s="74">
        <v>0.18440200090950432</v>
      </c>
      <c r="E15" s="74">
        <v>8.5493406093678947E-2</v>
      </c>
      <c r="F15" s="74">
        <v>0.22396543883583447</v>
      </c>
      <c r="G15" s="74">
        <v>0.12687585266030013</v>
      </c>
      <c r="H15" s="74">
        <v>0.36766712141882674</v>
      </c>
    </row>
    <row r="16" spans="2:8" ht="20.100000000000001" customHeight="1" thickBot="1" x14ac:dyDescent="0.25">
      <c r="B16" s="4" t="s">
        <v>202</v>
      </c>
      <c r="C16" s="74">
        <v>1.368570080226522E-2</v>
      </c>
      <c r="D16" s="74">
        <v>0.21472392638036811</v>
      </c>
      <c r="E16" s="74">
        <v>3.114676734308636E-2</v>
      </c>
      <c r="F16" s="74">
        <v>0.38084001887682867</v>
      </c>
      <c r="G16" s="74">
        <v>0.11845210004719207</v>
      </c>
      <c r="H16" s="74">
        <v>0.24115148655025959</v>
      </c>
    </row>
    <row r="17" spans="2:8" ht="20.100000000000001" customHeight="1" thickBot="1" x14ac:dyDescent="0.25">
      <c r="B17" s="4" t="s">
        <v>203</v>
      </c>
      <c r="C17" s="74">
        <v>1.1363636363636364E-2</v>
      </c>
      <c r="D17" s="74">
        <v>0.17272727272727273</v>
      </c>
      <c r="E17" s="74">
        <v>1.5340909090909091E-2</v>
      </c>
      <c r="F17" s="74">
        <v>0.35625000000000001</v>
      </c>
      <c r="G17" s="74">
        <v>0.19943181818181818</v>
      </c>
      <c r="H17" s="74">
        <v>0.2448863636363636</v>
      </c>
    </row>
    <row r="18" spans="2:8" ht="20.100000000000001" customHeight="1" thickBot="1" x14ac:dyDescent="0.25">
      <c r="B18" s="4" t="s">
        <v>204</v>
      </c>
      <c r="C18" s="74">
        <v>2.8908733161798091E-2</v>
      </c>
      <c r="D18" s="74">
        <v>8.4909943998789164E-2</v>
      </c>
      <c r="E18" s="74">
        <v>1.4075980021189647E-2</v>
      </c>
      <c r="F18" s="74">
        <v>0.4280308763432723</v>
      </c>
      <c r="G18" s="74">
        <v>0.20417738761919177</v>
      </c>
      <c r="H18" s="74">
        <v>0.23989707885575909</v>
      </c>
    </row>
    <row r="19" spans="2:8" ht="20.100000000000001" customHeight="1" thickBot="1" x14ac:dyDescent="0.25">
      <c r="B19" s="4" t="s">
        <v>205</v>
      </c>
      <c r="C19" s="74">
        <v>3.0750678323786553E-2</v>
      </c>
      <c r="D19" s="74">
        <v>8.8935785348206217E-2</v>
      </c>
      <c r="E19" s="74">
        <v>2.9544769369912571E-2</v>
      </c>
      <c r="F19" s="74">
        <v>0.36026529996985229</v>
      </c>
      <c r="G19" s="74">
        <v>0.19143804642749473</v>
      </c>
      <c r="H19" s="74">
        <v>0.29906542056074764</v>
      </c>
    </row>
    <row r="20" spans="2:8" ht="20.100000000000001" customHeight="1" thickBot="1" x14ac:dyDescent="0.25">
      <c r="B20" s="4" t="s">
        <v>206</v>
      </c>
      <c r="C20" s="74">
        <v>1.0570824524312896E-2</v>
      </c>
      <c r="D20" s="74">
        <v>0.28964059196617337</v>
      </c>
      <c r="E20" s="74">
        <v>4.2283298097251587E-3</v>
      </c>
      <c r="F20" s="74">
        <v>0.31078224101479918</v>
      </c>
      <c r="G20" s="74">
        <v>0.24947145877378435</v>
      </c>
      <c r="H20" s="74">
        <v>0.13530655391120494</v>
      </c>
    </row>
    <row r="21" spans="2:8" ht="20.100000000000001" customHeight="1" thickBot="1" x14ac:dyDescent="0.25">
      <c r="B21" s="4" t="s">
        <v>207</v>
      </c>
      <c r="C21" s="74">
        <v>3.3557046979865772E-2</v>
      </c>
      <c r="D21" s="74">
        <v>0.20134228187919462</v>
      </c>
      <c r="E21" s="74">
        <v>6.7114093959731542E-3</v>
      </c>
      <c r="F21" s="74">
        <v>0.37583892617449666</v>
      </c>
      <c r="G21" s="74">
        <v>0.10067114093959731</v>
      </c>
      <c r="H21" s="74">
        <v>0.28187919463087252</v>
      </c>
    </row>
    <row r="22" spans="2:8" ht="20.100000000000001" customHeight="1" thickBot="1" x14ac:dyDescent="0.25">
      <c r="B22" s="4" t="s">
        <v>208</v>
      </c>
      <c r="C22" s="74">
        <v>1.0235732009925558E-2</v>
      </c>
      <c r="D22" s="74">
        <v>0.1349255583126551</v>
      </c>
      <c r="E22" s="74">
        <v>1.8300248138957816E-2</v>
      </c>
      <c r="F22" s="74">
        <v>0.35080645161290325</v>
      </c>
      <c r="G22" s="74">
        <v>0.18610421836228289</v>
      </c>
      <c r="H22" s="74">
        <v>0.29962779156327546</v>
      </c>
    </row>
    <row r="23" spans="2:8" ht="20.100000000000001" customHeight="1" thickBot="1" x14ac:dyDescent="0.25">
      <c r="B23" s="4" t="s">
        <v>209</v>
      </c>
      <c r="C23" s="74">
        <v>1.4318885448916409E-2</v>
      </c>
      <c r="D23" s="74">
        <v>0.1803405572755418</v>
      </c>
      <c r="E23" s="74">
        <v>9.6749226006191957E-3</v>
      </c>
      <c r="F23" s="74">
        <v>0.31888544891640869</v>
      </c>
      <c r="G23" s="74">
        <v>0.30185758513931887</v>
      </c>
      <c r="H23" s="74">
        <v>0.17492260061919501</v>
      </c>
    </row>
    <row r="24" spans="2:8" ht="20.100000000000001" customHeight="1" thickBot="1" x14ac:dyDescent="0.25">
      <c r="B24" s="4" t="s">
        <v>210</v>
      </c>
      <c r="C24" s="74">
        <v>9.9707753137356029E-3</v>
      </c>
      <c r="D24" s="74">
        <v>0.15678184631253222</v>
      </c>
      <c r="E24" s="74">
        <v>1.1346054667354307E-2</v>
      </c>
      <c r="F24" s="74">
        <v>0.44180849235000857</v>
      </c>
      <c r="G24" s="74">
        <v>0.15918858518136497</v>
      </c>
      <c r="H24" s="74">
        <v>0.22090424617500437</v>
      </c>
    </row>
    <row r="25" spans="2:8" ht="20.100000000000001" customHeight="1" thickBot="1" x14ac:dyDescent="0.25">
      <c r="B25" s="4" t="s">
        <v>211</v>
      </c>
      <c r="C25" s="74">
        <v>2.1258134490238612E-2</v>
      </c>
      <c r="D25" s="74">
        <v>0.32971800433839482</v>
      </c>
      <c r="E25" s="74">
        <v>8.5683297180043388E-2</v>
      </c>
      <c r="F25" s="74">
        <v>0.30650759219088936</v>
      </c>
      <c r="G25" s="74">
        <v>7.5921908893709325E-2</v>
      </c>
      <c r="H25" s="74">
        <v>0.18091106290672448</v>
      </c>
    </row>
    <row r="26" spans="2:8" ht="20.100000000000001" customHeight="1" thickBot="1" x14ac:dyDescent="0.25">
      <c r="B26" s="4" t="s">
        <v>212</v>
      </c>
      <c r="C26" s="74">
        <v>3.439935501209352E-2</v>
      </c>
      <c r="D26" s="74">
        <v>0.26928245095404463</v>
      </c>
      <c r="E26" s="74">
        <v>3.3055630206933619E-2</v>
      </c>
      <c r="F26" s="74">
        <v>0.43644181671593657</v>
      </c>
      <c r="G26" s="74">
        <v>9.6748185971513037E-2</v>
      </c>
      <c r="H26" s="74">
        <v>0.13007256113947868</v>
      </c>
    </row>
    <row r="27" spans="2:8" ht="20.100000000000001" customHeight="1" thickBot="1" x14ac:dyDescent="0.25">
      <c r="B27" s="5" t="s">
        <v>213</v>
      </c>
      <c r="C27" s="74">
        <v>1.9704433497536946E-2</v>
      </c>
      <c r="D27" s="74">
        <v>0.1520935960591133</v>
      </c>
      <c r="E27" s="74">
        <v>3.3866995073891626E-2</v>
      </c>
      <c r="F27" s="74">
        <v>0.46613300492610837</v>
      </c>
      <c r="G27" s="74">
        <v>0.17795566502463053</v>
      </c>
      <c r="H27" s="74">
        <v>0.15024630541871928</v>
      </c>
    </row>
    <row r="28" spans="2:8" ht="20.100000000000001" customHeight="1" thickBot="1" x14ac:dyDescent="0.25">
      <c r="B28" s="6" t="s">
        <v>214</v>
      </c>
      <c r="C28" s="74">
        <v>2.3972602739726026E-2</v>
      </c>
      <c r="D28" s="74">
        <v>8.5616438356164379E-2</v>
      </c>
      <c r="E28" s="74">
        <v>1.3698630136986301E-2</v>
      </c>
      <c r="F28" s="74">
        <v>0.62671232876712324</v>
      </c>
      <c r="G28" s="74">
        <v>0.17123287671232876</v>
      </c>
      <c r="H28" s="74">
        <v>7.8767123287671242E-2</v>
      </c>
    </row>
    <row r="29" spans="2:8" ht="20.100000000000001" customHeight="1" thickBot="1" x14ac:dyDescent="0.25">
      <c r="B29" s="4" t="s">
        <v>215</v>
      </c>
      <c r="C29" s="74">
        <v>1.3888888888888889E-3</v>
      </c>
      <c r="D29" s="74">
        <v>0.17083333333333334</v>
      </c>
      <c r="E29" s="74">
        <v>1.9444444444444445E-2</v>
      </c>
      <c r="F29" s="74">
        <v>0.42916666666666664</v>
      </c>
      <c r="G29" s="74">
        <v>0.21249999999999999</v>
      </c>
      <c r="H29" s="74">
        <v>0.1666666666666666</v>
      </c>
    </row>
    <row r="30" spans="2:8" ht="20.100000000000001" customHeight="1" thickBot="1" x14ac:dyDescent="0.25">
      <c r="B30" s="4" t="s">
        <v>216</v>
      </c>
      <c r="C30" s="74">
        <v>1.7502917152858809E-2</v>
      </c>
      <c r="D30" s="74">
        <v>0.17386231038506417</v>
      </c>
      <c r="E30" s="74">
        <v>7.0011668611435242E-3</v>
      </c>
      <c r="F30" s="74">
        <v>0.3838973162193699</v>
      </c>
      <c r="G30" s="74">
        <v>0.20770128354725786</v>
      </c>
      <c r="H30" s="74">
        <v>0.21003500583430579</v>
      </c>
    </row>
    <row r="31" spans="2:8" ht="20.100000000000001" customHeight="1" thickBot="1" x14ac:dyDescent="0.25">
      <c r="B31" s="4" t="s">
        <v>217</v>
      </c>
      <c r="C31" s="74">
        <v>0</v>
      </c>
      <c r="D31" s="74">
        <v>0.18502202643171806</v>
      </c>
      <c r="E31" s="74">
        <v>8.8105726872246704E-3</v>
      </c>
      <c r="F31" s="74">
        <v>0.48898678414096919</v>
      </c>
      <c r="G31" s="74">
        <v>0.20264317180616739</v>
      </c>
      <c r="H31" s="74">
        <v>0.11453744493392073</v>
      </c>
    </row>
    <row r="32" spans="2:8" ht="20.100000000000001" customHeight="1" thickBot="1" x14ac:dyDescent="0.25">
      <c r="B32" s="4" t="s">
        <v>218</v>
      </c>
      <c r="C32" s="74">
        <v>5.808080808080808E-2</v>
      </c>
      <c r="D32" s="74">
        <v>8.8383838383838384E-2</v>
      </c>
      <c r="E32" s="74">
        <v>7.575757575757576E-3</v>
      </c>
      <c r="F32" s="74">
        <v>0.31818181818181818</v>
      </c>
      <c r="G32" s="74">
        <v>0.35858585858585856</v>
      </c>
      <c r="H32" s="74">
        <v>0.16919191919191934</v>
      </c>
    </row>
    <row r="33" spans="2:8" ht="20.100000000000001" customHeight="1" thickBot="1" x14ac:dyDescent="0.25">
      <c r="B33" s="4" t="s">
        <v>219</v>
      </c>
      <c r="C33" s="74">
        <v>1.4598540145985401E-2</v>
      </c>
      <c r="D33" s="74">
        <v>0.10948905109489052</v>
      </c>
      <c r="E33" s="74">
        <v>2.4330900243309003E-3</v>
      </c>
      <c r="F33" s="74">
        <v>0.35766423357664234</v>
      </c>
      <c r="G33" s="74">
        <v>0.46472019464720193</v>
      </c>
      <c r="H33" s="74">
        <v>5.1094890510948954E-2</v>
      </c>
    </row>
    <row r="34" spans="2:8" ht="20.100000000000001" customHeight="1" thickBot="1" x14ac:dyDescent="0.25">
      <c r="B34" s="4" t="s">
        <v>220</v>
      </c>
      <c r="C34" s="74">
        <v>6.369426751592357E-3</v>
      </c>
      <c r="D34" s="74">
        <v>0.22292993630573249</v>
      </c>
      <c r="E34" s="74">
        <v>0</v>
      </c>
      <c r="F34" s="74">
        <v>0.24840764331210191</v>
      </c>
      <c r="G34" s="74">
        <v>0.43312101910828027</v>
      </c>
      <c r="H34" s="74">
        <v>8.9171974522293085E-2</v>
      </c>
    </row>
    <row r="35" spans="2:8" ht="20.100000000000001" customHeight="1" thickBot="1" x14ac:dyDescent="0.25">
      <c r="B35" s="4" t="s">
        <v>221</v>
      </c>
      <c r="C35" s="74">
        <v>2.0246478873239437E-2</v>
      </c>
      <c r="D35" s="74">
        <v>4.0492957746478875E-2</v>
      </c>
      <c r="E35" s="74">
        <v>5.9859154929577461E-2</v>
      </c>
      <c r="F35" s="74">
        <v>0.36179577464788731</v>
      </c>
      <c r="G35" s="74">
        <v>0.31602112676056338</v>
      </c>
      <c r="H35" s="74">
        <v>0.20158450704225339</v>
      </c>
    </row>
    <row r="36" spans="2:8" ht="20.100000000000001" customHeight="1" thickBot="1" x14ac:dyDescent="0.25">
      <c r="B36" s="4" t="s">
        <v>222</v>
      </c>
      <c r="C36" s="74">
        <v>2.5477707006369428E-2</v>
      </c>
      <c r="D36" s="74">
        <v>5.4140127388535034E-2</v>
      </c>
      <c r="E36" s="74">
        <v>3.1847133757961785E-3</v>
      </c>
      <c r="F36" s="74">
        <v>0.47770700636942676</v>
      </c>
      <c r="G36" s="74">
        <v>0.31847133757961782</v>
      </c>
      <c r="H36" s="74">
        <v>0.12101910828025481</v>
      </c>
    </row>
    <row r="37" spans="2:8" ht="20.100000000000001" customHeight="1" thickBot="1" x14ac:dyDescent="0.25">
      <c r="B37" s="4" t="s">
        <v>223</v>
      </c>
      <c r="C37" s="74">
        <v>1.2790697674418604E-2</v>
      </c>
      <c r="D37" s="74">
        <v>7.9069767441860464E-2</v>
      </c>
      <c r="E37" s="74">
        <v>1.2790697674418604E-2</v>
      </c>
      <c r="F37" s="74">
        <v>0.48604651162790696</v>
      </c>
      <c r="G37" s="74">
        <v>0.32441860465116279</v>
      </c>
      <c r="H37" s="74">
        <v>8.4883720930232498E-2</v>
      </c>
    </row>
    <row r="38" spans="2:8" ht="20.100000000000001" customHeight="1" thickBot="1" x14ac:dyDescent="0.25">
      <c r="B38" s="4" t="s">
        <v>224</v>
      </c>
      <c r="C38" s="74">
        <v>2.6073619631901839E-2</v>
      </c>
      <c r="D38" s="74">
        <v>0.22469325153374234</v>
      </c>
      <c r="E38" s="74">
        <v>2.2239263803680982E-2</v>
      </c>
      <c r="F38" s="74">
        <v>0.39800613496932513</v>
      </c>
      <c r="G38" s="74">
        <v>0.22469325153374234</v>
      </c>
      <c r="H38" s="74">
        <v>0.1042944785276074</v>
      </c>
    </row>
    <row r="39" spans="2:8" ht="20.100000000000001" customHeight="1" thickBot="1" x14ac:dyDescent="0.25">
      <c r="B39" s="4" t="s">
        <v>225</v>
      </c>
      <c r="C39" s="74">
        <v>2.6455026455026454E-2</v>
      </c>
      <c r="D39" s="74">
        <v>0.12698412698412698</v>
      </c>
      <c r="E39" s="74">
        <v>7.9365079365079361E-3</v>
      </c>
      <c r="F39" s="74">
        <v>0.39417989417989419</v>
      </c>
      <c r="G39" s="74">
        <v>0.29629629629629628</v>
      </c>
      <c r="H39" s="74">
        <v>0.14814814814814814</v>
      </c>
    </row>
    <row r="40" spans="2:8" ht="20.100000000000001" customHeight="1" thickBot="1" x14ac:dyDescent="0.25">
      <c r="B40" s="4" t="s">
        <v>226</v>
      </c>
      <c r="C40" s="74">
        <v>9.1533180778032037E-3</v>
      </c>
      <c r="D40" s="74">
        <v>6.9412662090007626E-2</v>
      </c>
      <c r="E40" s="74">
        <v>5.3394355453852023E-3</v>
      </c>
      <c r="F40" s="74">
        <v>0.69260106788710907</v>
      </c>
      <c r="G40" s="74">
        <v>0.13348588863463004</v>
      </c>
      <c r="H40" s="74">
        <v>9.0007627765064907E-2</v>
      </c>
    </row>
    <row r="41" spans="2:8" ht="20.100000000000001" customHeight="1" thickBot="1" x14ac:dyDescent="0.25">
      <c r="B41" s="4" t="s">
        <v>227</v>
      </c>
      <c r="C41" s="74">
        <v>1.726844583987441E-2</v>
      </c>
      <c r="D41" s="74">
        <v>0.19466248037676609</v>
      </c>
      <c r="E41" s="74">
        <v>1.1512297226582941E-2</v>
      </c>
      <c r="F41" s="74">
        <v>0.50183150183150182</v>
      </c>
      <c r="G41" s="74">
        <v>0.16745159602302459</v>
      </c>
      <c r="H41" s="74">
        <v>0.10727367870225016</v>
      </c>
    </row>
    <row r="42" spans="2:8" ht="20.100000000000001" customHeight="1" thickBot="1" x14ac:dyDescent="0.25">
      <c r="B42" s="4" t="s">
        <v>228</v>
      </c>
      <c r="C42" s="74">
        <v>1.2529257882417733E-2</v>
      </c>
      <c r="D42" s="74">
        <v>5.3146082885859834E-2</v>
      </c>
      <c r="E42" s="74">
        <v>2.7054935976869064E-2</v>
      </c>
      <c r="F42" s="74">
        <v>0.39694341181330028</v>
      </c>
      <c r="G42" s="74">
        <v>0.35336637752994632</v>
      </c>
      <c r="H42" s="74">
        <v>0.15695993391160673</v>
      </c>
    </row>
    <row r="43" spans="2:8" ht="20.100000000000001" customHeight="1" thickBot="1" x14ac:dyDescent="0.25">
      <c r="B43" s="4" t="s">
        <v>229</v>
      </c>
      <c r="C43" s="74">
        <v>1.4823717948717948E-2</v>
      </c>
      <c r="D43" s="74">
        <v>5.4887820512820512E-2</v>
      </c>
      <c r="E43" s="74">
        <v>8.4134615384615381E-3</v>
      </c>
      <c r="F43" s="74">
        <v>0.45232371794871795</v>
      </c>
      <c r="G43" s="74">
        <v>0.30528846153846156</v>
      </c>
      <c r="H43" s="74">
        <v>0.16426282051282048</v>
      </c>
    </row>
    <row r="44" spans="2:8" ht="20.100000000000001" customHeight="1" thickBot="1" x14ac:dyDescent="0.25">
      <c r="B44" s="4" t="s">
        <v>230</v>
      </c>
      <c r="C44" s="74">
        <v>7.6628352490421452E-3</v>
      </c>
      <c r="D44" s="74">
        <v>0.28352490421455939</v>
      </c>
      <c r="E44" s="74">
        <v>5.3639846743295016E-3</v>
      </c>
      <c r="F44" s="74">
        <v>0.39080459770114945</v>
      </c>
      <c r="G44" s="74">
        <v>0.21226053639846743</v>
      </c>
      <c r="H44" s="74">
        <v>0.10038314176245206</v>
      </c>
    </row>
    <row r="45" spans="2:8" ht="20.100000000000001" customHeight="1" thickBot="1" x14ac:dyDescent="0.25">
      <c r="B45" s="4" t="s">
        <v>231</v>
      </c>
      <c r="C45" s="74">
        <v>7.551669316375199E-3</v>
      </c>
      <c r="D45" s="74">
        <v>0.14069952305246422</v>
      </c>
      <c r="E45" s="74">
        <v>6.7567567567567571E-3</v>
      </c>
      <c r="F45" s="74">
        <v>0.40500794912559618</v>
      </c>
      <c r="G45" s="74">
        <v>0.3167726550079491</v>
      </c>
      <c r="H45" s="74">
        <v>0.12321144674085849</v>
      </c>
    </row>
    <row r="46" spans="2:8" ht="20.100000000000001" customHeight="1" thickBot="1" x14ac:dyDescent="0.25">
      <c r="B46" s="4" t="s">
        <v>232</v>
      </c>
      <c r="C46" s="74">
        <v>1.3755515182974305E-2</v>
      </c>
      <c r="D46" s="74">
        <v>0.17609654814430314</v>
      </c>
      <c r="E46" s="74">
        <v>2.5304957176226318E-2</v>
      </c>
      <c r="F46" s="74">
        <v>0.26524785881131585</v>
      </c>
      <c r="G46" s="74">
        <v>0.28990397093174147</v>
      </c>
      <c r="H46" s="74">
        <v>0.22969114975343885</v>
      </c>
    </row>
    <row r="47" spans="2:8" ht="20.100000000000001" customHeight="1" thickBot="1" x14ac:dyDescent="0.25">
      <c r="B47" s="4" t="s">
        <v>233</v>
      </c>
      <c r="C47" s="74">
        <v>7.3170731707317077E-3</v>
      </c>
      <c r="D47" s="74">
        <v>0.21902439024390244</v>
      </c>
      <c r="E47" s="74">
        <v>1.9024390243902439E-2</v>
      </c>
      <c r="F47" s="74">
        <v>0.25121951219512195</v>
      </c>
      <c r="G47" s="74">
        <v>0.1678048780487805</v>
      </c>
      <c r="H47" s="74">
        <v>0.33560975609756094</v>
      </c>
    </row>
    <row r="48" spans="2:8" ht="20.100000000000001" customHeight="1" thickBot="1" x14ac:dyDescent="0.25">
      <c r="B48" s="4" t="s">
        <v>234</v>
      </c>
      <c r="C48" s="74">
        <v>2.325364213672021E-2</v>
      </c>
      <c r="D48" s="74">
        <v>0.12794172581247665</v>
      </c>
      <c r="E48" s="74">
        <v>3.6981695928277922E-2</v>
      </c>
      <c r="F48" s="74">
        <v>0.35861038475905865</v>
      </c>
      <c r="G48" s="74">
        <v>0.17725065371684723</v>
      </c>
      <c r="H48" s="74">
        <v>0.27596189764661933</v>
      </c>
    </row>
    <row r="49" spans="2:8" ht="20.100000000000001" customHeight="1" thickBot="1" x14ac:dyDescent="0.25">
      <c r="B49" s="4" t="s">
        <v>235</v>
      </c>
      <c r="C49" s="74">
        <v>1.6666666666666666E-2</v>
      </c>
      <c r="D49" s="74">
        <v>0.23985507246376811</v>
      </c>
      <c r="E49" s="74">
        <v>6.0869565217391307E-2</v>
      </c>
      <c r="F49" s="74">
        <v>0.40942028985507245</v>
      </c>
      <c r="G49" s="74">
        <v>0.17028985507246377</v>
      </c>
      <c r="H49" s="74">
        <v>0.10289855072463763</v>
      </c>
    </row>
    <row r="50" spans="2:8" ht="20.100000000000001" customHeight="1" thickBot="1" x14ac:dyDescent="0.25">
      <c r="B50" s="4" t="s">
        <v>236</v>
      </c>
      <c r="C50" s="74">
        <v>0.02</v>
      </c>
      <c r="D50" s="74">
        <v>0.17866666666666667</v>
      </c>
      <c r="E50" s="74">
        <v>1.6E-2</v>
      </c>
      <c r="F50" s="74">
        <v>0.38533333333333336</v>
      </c>
      <c r="G50" s="74">
        <v>0.29733333333333334</v>
      </c>
      <c r="H50" s="74">
        <v>0.10266666666666663</v>
      </c>
    </row>
    <row r="51" spans="2:8" ht="20.100000000000001" customHeight="1" thickBot="1" x14ac:dyDescent="0.25">
      <c r="B51" s="4" t="s">
        <v>237</v>
      </c>
      <c r="C51" s="74">
        <v>2.5582457743261764E-2</v>
      </c>
      <c r="D51" s="74">
        <v>0.13476473275468251</v>
      </c>
      <c r="E51" s="74">
        <v>7.3092736409319323E-3</v>
      </c>
      <c r="F51" s="74">
        <v>0.36729100045682961</v>
      </c>
      <c r="G51" s="74">
        <v>0.33302878026496119</v>
      </c>
      <c r="H51" s="74">
        <v>0.13202375513933307</v>
      </c>
    </row>
    <row r="52" spans="2:8" ht="20.100000000000001" customHeight="1" thickBot="1" x14ac:dyDescent="0.25">
      <c r="B52" s="4" t="s">
        <v>238</v>
      </c>
      <c r="C52" s="74">
        <v>9.3896713615023476E-3</v>
      </c>
      <c r="D52" s="74">
        <v>4.0688575899843503E-2</v>
      </c>
      <c r="E52" s="74">
        <v>1.4084507042253521E-2</v>
      </c>
      <c r="F52" s="74">
        <v>0.46322378716744916</v>
      </c>
      <c r="G52" s="74">
        <v>0.25352112676056338</v>
      </c>
      <c r="H52" s="74">
        <v>0.21909233176838805</v>
      </c>
    </row>
    <row r="53" spans="2:8" ht="20.100000000000001" customHeight="1" thickBot="1" x14ac:dyDescent="0.25">
      <c r="B53" s="4" t="s">
        <v>239</v>
      </c>
      <c r="C53" s="74">
        <v>3.463855421686747E-2</v>
      </c>
      <c r="D53" s="74">
        <v>0.13704819277108435</v>
      </c>
      <c r="E53" s="74">
        <v>2.86144578313253E-2</v>
      </c>
      <c r="F53" s="74">
        <v>0.47289156626506024</v>
      </c>
      <c r="G53" s="74">
        <v>0.22439759036144577</v>
      </c>
      <c r="H53" s="74">
        <v>0.10240963855421684</v>
      </c>
    </row>
    <row r="54" spans="2:8" ht="20.100000000000001" customHeight="1" thickBot="1" x14ac:dyDescent="0.25">
      <c r="B54" s="4" t="s">
        <v>240</v>
      </c>
      <c r="C54" s="74">
        <v>1.8639798488664986E-2</v>
      </c>
      <c r="D54" s="74">
        <v>0.18236775818639797</v>
      </c>
      <c r="E54" s="74">
        <v>1.1083123425692695E-2</v>
      </c>
      <c r="F54" s="74">
        <v>0.57027707808564232</v>
      </c>
      <c r="G54" s="74">
        <v>0.14458438287153652</v>
      </c>
      <c r="H54" s="74">
        <v>7.3047858942065447E-2</v>
      </c>
    </row>
    <row r="55" spans="2:8" ht="20.100000000000001" customHeight="1" thickBot="1" x14ac:dyDescent="0.25">
      <c r="B55" s="4" t="s">
        <v>241</v>
      </c>
      <c r="C55" s="74">
        <v>1.3721977013503474E-2</v>
      </c>
      <c r="D55" s="74">
        <v>3.7757287069003193E-2</v>
      </c>
      <c r="E55" s="74">
        <v>1.7523926058646156E-2</v>
      </c>
      <c r="F55" s="74">
        <v>0.46147795306559453</v>
      </c>
      <c r="G55" s="74">
        <v>0.24481055805619892</v>
      </c>
      <c r="H55" s="74">
        <v>0.2247082987370537</v>
      </c>
    </row>
    <row r="56" spans="2:8" ht="20.100000000000001" customHeight="1" thickBot="1" x14ac:dyDescent="0.25">
      <c r="B56" s="4" t="s">
        <v>242</v>
      </c>
      <c r="C56" s="74">
        <v>8.6094866796621178E-3</v>
      </c>
      <c r="D56" s="74">
        <v>0.21751137102014295</v>
      </c>
      <c r="E56" s="74">
        <v>6.4977257959714096E-3</v>
      </c>
      <c r="F56" s="74">
        <v>0.44168291098115658</v>
      </c>
      <c r="G56" s="74">
        <v>0.1619558154645874</v>
      </c>
      <c r="H56" s="74">
        <v>0.16374269005847955</v>
      </c>
    </row>
    <row r="57" spans="2:8" ht="20.100000000000001" customHeight="1" thickBot="1" x14ac:dyDescent="0.25">
      <c r="B57" s="4" t="s">
        <v>243</v>
      </c>
      <c r="C57" s="74">
        <v>1.1176857330703484E-2</v>
      </c>
      <c r="D57" s="74">
        <v>0.17882971729125574</v>
      </c>
      <c r="E57" s="74">
        <v>4.6022353714661408E-2</v>
      </c>
      <c r="F57" s="74">
        <v>0.46153846153846156</v>
      </c>
      <c r="G57" s="74">
        <v>0.17159763313609466</v>
      </c>
      <c r="H57" s="74">
        <v>0.13083497698882307</v>
      </c>
    </row>
    <row r="58" spans="2:8" ht="20.100000000000001" customHeight="1" thickBot="1" x14ac:dyDescent="0.25">
      <c r="B58" s="4" t="s">
        <v>244</v>
      </c>
      <c r="C58" s="74">
        <v>2.0491803278688523E-2</v>
      </c>
      <c r="D58" s="74">
        <v>0.16393442622950818</v>
      </c>
      <c r="E58" s="74">
        <v>1.4344262295081968E-2</v>
      </c>
      <c r="F58" s="74">
        <v>0.51741803278688525</v>
      </c>
      <c r="G58" s="74">
        <v>0.20594262295081966</v>
      </c>
      <c r="H58" s="74">
        <v>7.7868852459016424E-2</v>
      </c>
    </row>
    <row r="59" spans="2:8" ht="20.100000000000001" customHeight="1" thickBot="1" x14ac:dyDescent="0.25">
      <c r="B59" s="4" t="s">
        <v>245</v>
      </c>
      <c r="C59" s="74">
        <v>2.9895366218236174E-3</v>
      </c>
      <c r="D59" s="74">
        <v>0.21748878923766815</v>
      </c>
      <c r="E59" s="74">
        <v>1.7937219730941704E-2</v>
      </c>
      <c r="F59" s="74">
        <v>0.34379671150971597</v>
      </c>
      <c r="G59" s="74">
        <v>0.29372197309417042</v>
      </c>
      <c r="H59" s="74">
        <v>0.12406576980568007</v>
      </c>
    </row>
    <row r="60" spans="2:8" ht="20.100000000000001" customHeight="1" thickBot="1" x14ac:dyDescent="0.25">
      <c r="B60" s="4" t="s">
        <v>246</v>
      </c>
      <c r="C60" s="74">
        <v>1.0245901639344262E-2</v>
      </c>
      <c r="D60" s="74">
        <v>0.20013661202185792</v>
      </c>
      <c r="E60" s="74">
        <v>9.562841530054645E-3</v>
      </c>
      <c r="F60" s="74">
        <v>0.36816939890710382</v>
      </c>
      <c r="G60" s="74">
        <v>0.28073770491803279</v>
      </c>
      <c r="H60" s="74">
        <v>0.13114754098360659</v>
      </c>
    </row>
    <row r="61" spans="2:8" ht="20.100000000000001" customHeight="1" thickBot="1" x14ac:dyDescent="0.25">
      <c r="B61" s="4" t="s">
        <v>247</v>
      </c>
      <c r="C61" s="74">
        <v>1.2213740458015267E-2</v>
      </c>
      <c r="D61" s="74">
        <v>0.19694656488549619</v>
      </c>
      <c r="E61" s="74">
        <v>0</v>
      </c>
      <c r="F61" s="74">
        <v>0.34503816793893127</v>
      </c>
      <c r="G61" s="74">
        <v>0.23358778625954199</v>
      </c>
      <c r="H61" s="74">
        <v>0.21221374045801525</v>
      </c>
    </row>
    <row r="62" spans="2:8" ht="20.100000000000001" customHeight="1" thickBot="1" x14ac:dyDescent="0.25">
      <c r="B62" s="7" t="s">
        <v>22</v>
      </c>
      <c r="C62" s="54">
        <v>1.6576216383017262E-2</v>
      </c>
      <c r="D62" s="54">
        <v>0.13766108312258082</v>
      </c>
      <c r="E62" s="54">
        <v>2.4968303268955987E-2</v>
      </c>
      <c r="F62" s="54">
        <v>0.39591732687547376</v>
      </c>
      <c r="G62" s="54">
        <v>0.22740475887005346</v>
      </c>
      <c r="H62" s="54">
        <v>0.19747231147991878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AP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1.25" customWidth="1"/>
    <col min="17" max="17" width="20.375" bestFit="1" customWidth="1"/>
    <col min="18" max="18" width="9.25" customWidth="1"/>
    <col min="19" max="19" width="14.75" customWidth="1"/>
  </cols>
  <sheetData>
    <row r="9" spans="2:42" ht="44.25" customHeight="1" thickBot="1" x14ac:dyDescent="0.25">
      <c r="C9" s="86" t="s">
        <v>51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2:42" ht="76.5" customHeight="1" thickBot="1" x14ac:dyDescent="0.25"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40</v>
      </c>
      <c r="I10" s="8" t="s">
        <v>41</v>
      </c>
      <c r="J10" s="8" t="s">
        <v>42</v>
      </c>
      <c r="K10" s="8" t="s">
        <v>43</v>
      </c>
      <c r="L10" s="8" t="s">
        <v>44</v>
      </c>
      <c r="M10" s="8" t="s">
        <v>45</v>
      </c>
      <c r="N10" s="8" t="s">
        <v>46</v>
      </c>
      <c r="O10" s="8" t="s">
        <v>47</v>
      </c>
      <c r="P10" s="8" t="s">
        <v>48</v>
      </c>
      <c r="Q10" s="8" t="s">
        <v>49</v>
      </c>
      <c r="R10" s="8" t="s">
        <v>50</v>
      </c>
    </row>
    <row r="11" spans="2:42" ht="20.100000000000001" customHeight="1" thickBot="1" x14ac:dyDescent="0.25">
      <c r="B11" s="3" t="s">
        <v>198</v>
      </c>
      <c r="C11" s="19">
        <v>3601</v>
      </c>
      <c r="D11" s="19">
        <v>1</v>
      </c>
      <c r="E11" s="19">
        <v>0</v>
      </c>
      <c r="F11" s="19">
        <v>0</v>
      </c>
      <c r="G11" s="19">
        <v>1539</v>
      </c>
      <c r="H11" s="19">
        <v>1206</v>
      </c>
      <c r="I11" s="19">
        <v>110</v>
      </c>
      <c r="J11" s="19">
        <v>172</v>
      </c>
      <c r="K11" s="19">
        <v>19</v>
      </c>
      <c r="L11" s="19">
        <v>1</v>
      </c>
      <c r="M11" s="19">
        <v>6</v>
      </c>
      <c r="N11" s="19">
        <v>2</v>
      </c>
      <c r="O11" s="19">
        <v>0</v>
      </c>
      <c r="P11" s="19">
        <v>129</v>
      </c>
      <c r="Q11" s="19">
        <v>392</v>
      </c>
      <c r="R11" s="19">
        <v>24</v>
      </c>
      <c r="S11" s="19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19"/>
      <c r="AJ11" s="20"/>
      <c r="AK11" s="20"/>
      <c r="AL11" s="20"/>
      <c r="AM11" s="20"/>
      <c r="AN11" s="20"/>
      <c r="AO11" s="20"/>
      <c r="AP11" s="20"/>
    </row>
    <row r="12" spans="2:42" ht="20.100000000000001" customHeight="1" thickBot="1" x14ac:dyDescent="0.25">
      <c r="B12" s="4" t="s">
        <v>199</v>
      </c>
      <c r="C12" s="20">
        <v>6008</v>
      </c>
      <c r="D12" s="20">
        <v>1</v>
      </c>
      <c r="E12" s="20">
        <v>0</v>
      </c>
      <c r="F12" s="20">
        <v>0</v>
      </c>
      <c r="G12" s="20">
        <v>2528</v>
      </c>
      <c r="H12" s="20">
        <v>865</v>
      </c>
      <c r="I12" s="20">
        <v>326</v>
      </c>
      <c r="J12" s="20">
        <v>347</v>
      </c>
      <c r="K12" s="20">
        <v>21</v>
      </c>
      <c r="L12" s="20">
        <v>71</v>
      </c>
      <c r="M12" s="20">
        <v>11</v>
      </c>
      <c r="N12" s="20">
        <v>6</v>
      </c>
      <c r="O12" s="20">
        <v>8</v>
      </c>
      <c r="P12" s="20">
        <v>359</v>
      </c>
      <c r="Q12" s="20">
        <v>1326</v>
      </c>
      <c r="R12" s="20">
        <v>139</v>
      </c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2:42" ht="20.100000000000001" customHeight="1" thickBot="1" x14ac:dyDescent="0.25">
      <c r="B13" s="4" t="s">
        <v>200</v>
      </c>
      <c r="C13" s="20">
        <v>2362</v>
      </c>
      <c r="D13" s="20">
        <v>0</v>
      </c>
      <c r="E13" s="20">
        <v>0</v>
      </c>
      <c r="F13" s="20">
        <v>0</v>
      </c>
      <c r="G13" s="20">
        <v>1467</v>
      </c>
      <c r="H13" s="20">
        <v>286</v>
      </c>
      <c r="I13" s="20">
        <v>92</v>
      </c>
      <c r="J13" s="20">
        <v>76</v>
      </c>
      <c r="K13" s="20">
        <v>20</v>
      </c>
      <c r="L13" s="20">
        <v>36</v>
      </c>
      <c r="M13" s="20">
        <v>2</v>
      </c>
      <c r="N13" s="20">
        <v>0</v>
      </c>
      <c r="O13" s="20">
        <v>1</v>
      </c>
      <c r="P13" s="20">
        <v>141</v>
      </c>
      <c r="Q13" s="20">
        <v>206</v>
      </c>
      <c r="R13" s="20">
        <v>35</v>
      </c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2:42" ht="20.100000000000001" customHeight="1" thickBot="1" x14ac:dyDescent="0.25">
      <c r="B14" s="4" t="s">
        <v>201</v>
      </c>
      <c r="C14" s="20">
        <v>5318</v>
      </c>
      <c r="D14" s="20">
        <v>3</v>
      </c>
      <c r="E14" s="20">
        <v>0</v>
      </c>
      <c r="F14" s="20">
        <v>1</v>
      </c>
      <c r="G14" s="20">
        <v>2478</v>
      </c>
      <c r="H14" s="20">
        <v>714</v>
      </c>
      <c r="I14" s="20">
        <v>188</v>
      </c>
      <c r="J14" s="20">
        <v>240</v>
      </c>
      <c r="K14" s="20">
        <v>9</v>
      </c>
      <c r="L14" s="20">
        <v>29</v>
      </c>
      <c r="M14" s="20">
        <v>15</v>
      </c>
      <c r="N14" s="20">
        <v>6</v>
      </c>
      <c r="O14" s="20">
        <v>9</v>
      </c>
      <c r="P14" s="20">
        <v>867</v>
      </c>
      <c r="Q14" s="20">
        <v>378</v>
      </c>
      <c r="R14" s="20">
        <v>381</v>
      </c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2:42" ht="20.100000000000001" customHeight="1" thickBot="1" x14ac:dyDescent="0.25">
      <c r="B15" s="4" t="s">
        <v>202</v>
      </c>
      <c r="C15" s="20">
        <v>2659</v>
      </c>
      <c r="D15" s="20">
        <v>0</v>
      </c>
      <c r="E15" s="20">
        <v>0</v>
      </c>
      <c r="F15" s="20">
        <v>0</v>
      </c>
      <c r="G15" s="20">
        <v>1652</v>
      </c>
      <c r="H15" s="20">
        <v>289</v>
      </c>
      <c r="I15" s="20">
        <v>262</v>
      </c>
      <c r="J15" s="20">
        <v>74</v>
      </c>
      <c r="K15" s="20">
        <v>5</v>
      </c>
      <c r="L15" s="20">
        <v>10</v>
      </c>
      <c r="M15" s="20">
        <v>5</v>
      </c>
      <c r="N15" s="20">
        <v>5</v>
      </c>
      <c r="O15" s="20">
        <v>5</v>
      </c>
      <c r="P15" s="20">
        <v>172</v>
      </c>
      <c r="Q15" s="20">
        <v>130</v>
      </c>
      <c r="R15" s="20">
        <v>50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2:42" ht="20.100000000000001" customHeight="1" thickBot="1" x14ac:dyDescent="0.25">
      <c r="B16" s="4" t="s">
        <v>203</v>
      </c>
      <c r="C16" s="20">
        <v>2139</v>
      </c>
      <c r="D16" s="20">
        <v>0</v>
      </c>
      <c r="E16" s="20">
        <v>0</v>
      </c>
      <c r="F16" s="20">
        <v>0</v>
      </c>
      <c r="G16" s="20">
        <v>952</v>
      </c>
      <c r="H16" s="20">
        <v>408</v>
      </c>
      <c r="I16" s="20">
        <v>41</v>
      </c>
      <c r="J16" s="20">
        <v>134</v>
      </c>
      <c r="K16" s="20">
        <v>13</v>
      </c>
      <c r="L16" s="20">
        <v>20</v>
      </c>
      <c r="M16" s="20">
        <v>5</v>
      </c>
      <c r="N16" s="20">
        <v>28</v>
      </c>
      <c r="O16" s="20">
        <v>10</v>
      </c>
      <c r="P16" s="20">
        <v>188</v>
      </c>
      <c r="Q16" s="20">
        <v>264</v>
      </c>
      <c r="R16" s="20">
        <v>76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2:42" ht="20.100000000000001" customHeight="1" thickBot="1" x14ac:dyDescent="0.25">
      <c r="B17" s="4" t="s">
        <v>204</v>
      </c>
      <c r="C17" s="20">
        <v>7479</v>
      </c>
      <c r="D17" s="20">
        <v>0</v>
      </c>
      <c r="E17" s="20">
        <v>0</v>
      </c>
      <c r="F17" s="20">
        <v>0</v>
      </c>
      <c r="G17" s="20">
        <v>3960</v>
      </c>
      <c r="H17" s="20">
        <v>1486</v>
      </c>
      <c r="I17" s="20">
        <v>206</v>
      </c>
      <c r="J17" s="20">
        <v>263</v>
      </c>
      <c r="K17" s="20">
        <v>125</v>
      </c>
      <c r="L17" s="20">
        <v>329</v>
      </c>
      <c r="M17" s="20">
        <v>75</v>
      </c>
      <c r="N17" s="20">
        <v>24</v>
      </c>
      <c r="O17" s="20">
        <v>5</v>
      </c>
      <c r="P17" s="20">
        <v>248</v>
      </c>
      <c r="Q17" s="20">
        <v>692</v>
      </c>
      <c r="R17" s="20">
        <v>66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2:42" ht="20.100000000000001" customHeight="1" thickBot="1" x14ac:dyDescent="0.25">
      <c r="B18" s="4" t="s">
        <v>205</v>
      </c>
      <c r="C18" s="20">
        <v>6370</v>
      </c>
      <c r="D18" s="20">
        <v>2</v>
      </c>
      <c r="E18" s="20">
        <v>0</v>
      </c>
      <c r="F18" s="20">
        <v>0</v>
      </c>
      <c r="G18" s="20">
        <v>3301</v>
      </c>
      <c r="H18" s="20">
        <v>1023</v>
      </c>
      <c r="I18" s="20">
        <v>220</v>
      </c>
      <c r="J18" s="20">
        <v>606</v>
      </c>
      <c r="K18" s="20">
        <v>53</v>
      </c>
      <c r="L18" s="20">
        <v>108</v>
      </c>
      <c r="M18" s="20">
        <v>100</v>
      </c>
      <c r="N18" s="20">
        <v>43</v>
      </c>
      <c r="O18" s="20">
        <v>12</v>
      </c>
      <c r="P18" s="20">
        <v>329</v>
      </c>
      <c r="Q18" s="20">
        <v>499</v>
      </c>
      <c r="R18" s="20">
        <v>74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2:42" ht="20.100000000000001" customHeight="1" thickBot="1" x14ac:dyDescent="0.25">
      <c r="B19" s="4" t="s">
        <v>206</v>
      </c>
      <c r="C19" s="20">
        <v>507</v>
      </c>
      <c r="D19" s="20">
        <v>2</v>
      </c>
      <c r="E19" s="20">
        <v>0</v>
      </c>
      <c r="F19" s="20">
        <v>0</v>
      </c>
      <c r="G19" s="20">
        <v>164</v>
      </c>
      <c r="H19" s="20">
        <v>179</v>
      </c>
      <c r="I19" s="20">
        <v>42</v>
      </c>
      <c r="J19" s="20">
        <v>28</v>
      </c>
      <c r="K19" s="20">
        <v>1</v>
      </c>
      <c r="L19" s="20">
        <v>0</v>
      </c>
      <c r="M19" s="20">
        <v>1</v>
      </c>
      <c r="N19" s="20">
        <v>5</v>
      </c>
      <c r="O19" s="20">
        <v>0</v>
      </c>
      <c r="P19" s="20">
        <v>17</v>
      </c>
      <c r="Q19" s="20">
        <v>40</v>
      </c>
      <c r="R19" s="20">
        <v>28</v>
      </c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ht="20.100000000000001" customHeight="1" thickBot="1" x14ac:dyDescent="0.25">
      <c r="B20" s="4" t="s">
        <v>207</v>
      </c>
      <c r="C20" s="20">
        <v>208</v>
      </c>
      <c r="D20" s="20">
        <v>0</v>
      </c>
      <c r="E20" s="20">
        <v>0</v>
      </c>
      <c r="F20" s="20">
        <v>0</v>
      </c>
      <c r="G20" s="20">
        <v>77</v>
      </c>
      <c r="H20" s="20">
        <v>120</v>
      </c>
      <c r="I20" s="20">
        <v>0</v>
      </c>
      <c r="J20" s="20">
        <v>0</v>
      </c>
      <c r="K20" s="20">
        <v>2</v>
      </c>
      <c r="L20" s="20">
        <v>0</v>
      </c>
      <c r="M20" s="20">
        <v>0</v>
      </c>
      <c r="N20" s="20">
        <v>0</v>
      </c>
      <c r="O20" s="20">
        <v>0</v>
      </c>
      <c r="P20" s="20">
        <v>2</v>
      </c>
      <c r="Q20" s="20">
        <v>7</v>
      </c>
      <c r="R20" s="20">
        <v>0</v>
      </c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2:42" ht="20.100000000000001" customHeight="1" thickBot="1" x14ac:dyDescent="0.25">
      <c r="B21" s="4" t="s">
        <v>208</v>
      </c>
      <c r="C21" s="20">
        <v>3355</v>
      </c>
      <c r="D21" s="20">
        <v>1</v>
      </c>
      <c r="E21" s="20">
        <v>0</v>
      </c>
      <c r="F21" s="20">
        <v>0</v>
      </c>
      <c r="G21" s="20">
        <v>1391</v>
      </c>
      <c r="H21" s="20">
        <v>636</v>
      </c>
      <c r="I21" s="20">
        <v>148</v>
      </c>
      <c r="J21" s="20">
        <v>244</v>
      </c>
      <c r="K21" s="20">
        <v>45</v>
      </c>
      <c r="L21" s="20">
        <v>46</v>
      </c>
      <c r="M21" s="20">
        <v>80</v>
      </c>
      <c r="N21" s="20">
        <v>70</v>
      </c>
      <c r="O21" s="20">
        <v>48</v>
      </c>
      <c r="P21" s="20">
        <v>243</v>
      </c>
      <c r="Q21" s="20">
        <v>377</v>
      </c>
      <c r="R21" s="20">
        <v>26</v>
      </c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2:42" ht="20.100000000000001" customHeight="1" thickBot="1" x14ac:dyDescent="0.25">
      <c r="B22" s="4" t="s">
        <v>209</v>
      </c>
      <c r="C22" s="20">
        <v>2918</v>
      </c>
      <c r="D22" s="20">
        <v>0</v>
      </c>
      <c r="E22" s="20">
        <v>0</v>
      </c>
      <c r="F22" s="20">
        <v>0</v>
      </c>
      <c r="G22" s="20">
        <v>1264</v>
      </c>
      <c r="H22" s="20">
        <v>392</v>
      </c>
      <c r="I22" s="20">
        <v>270</v>
      </c>
      <c r="J22" s="20">
        <v>168</v>
      </c>
      <c r="K22" s="20">
        <v>38</v>
      </c>
      <c r="L22" s="20">
        <v>53</v>
      </c>
      <c r="M22" s="20">
        <v>5</v>
      </c>
      <c r="N22" s="20">
        <v>1</v>
      </c>
      <c r="O22" s="20">
        <v>40</v>
      </c>
      <c r="P22" s="20">
        <v>268</v>
      </c>
      <c r="Q22" s="20">
        <v>342</v>
      </c>
      <c r="R22" s="20">
        <v>77</v>
      </c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2:42" ht="20.100000000000001" customHeight="1" thickBot="1" x14ac:dyDescent="0.25">
      <c r="B23" s="4" t="s">
        <v>210</v>
      </c>
      <c r="C23" s="20">
        <v>7278</v>
      </c>
      <c r="D23" s="20">
        <v>1</v>
      </c>
      <c r="E23" s="20">
        <v>0</v>
      </c>
      <c r="F23" s="20">
        <v>0</v>
      </c>
      <c r="G23" s="20">
        <v>3811</v>
      </c>
      <c r="H23" s="20">
        <v>1024</v>
      </c>
      <c r="I23" s="20">
        <v>291</v>
      </c>
      <c r="J23" s="20">
        <v>372</v>
      </c>
      <c r="K23" s="20">
        <v>194</v>
      </c>
      <c r="L23" s="20">
        <v>38</v>
      </c>
      <c r="M23" s="20">
        <v>30</v>
      </c>
      <c r="N23" s="20">
        <v>66</v>
      </c>
      <c r="O23" s="20">
        <v>72</v>
      </c>
      <c r="P23" s="20">
        <v>822</v>
      </c>
      <c r="Q23" s="20">
        <v>544</v>
      </c>
      <c r="R23" s="20">
        <v>13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2:42" ht="20.100000000000001" customHeight="1" thickBot="1" x14ac:dyDescent="0.25">
      <c r="B24" s="4" t="s">
        <v>211</v>
      </c>
      <c r="C24" s="20">
        <v>4888</v>
      </c>
      <c r="D24" s="20">
        <v>0</v>
      </c>
      <c r="E24" s="20">
        <v>0</v>
      </c>
      <c r="F24" s="20">
        <v>0</v>
      </c>
      <c r="G24" s="20">
        <v>2557</v>
      </c>
      <c r="H24" s="20">
        <v>656</v>
      </c>
      <c r="I24" s="20">
        <v>70</v>
      </c>
      <c r="J24" s="20">
        <v>504</v>
      </c>
      <c r="K24" s="20">
        <v>48</v>
      </c>
      <c r="L24" s="20">
        <v>99</v>
      </c>
      <c r="M24" s="20">
        <v>20</v>
      </c>
      <c r="N24" s="20">
        <v>9</v>
      </c>
      <c r="O24" s="20">
        <v>2</v>
      </c>
      <c r="P24" s="20">
        <v>602</v>
      </c>
      <c r="Q24" s="20">
        <v>215</v>
      </c>
      <c r="R24" s="20">
        <v>106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2:42" ht="20.100000000000001" customHeight="1" thickBot="1" x14ac:dyDescent="0.25">
      <c r="B25" s="4" t="s">
        <v>212</v>
      </c>
      <c r="C25" s="20">
        <v>4087</v>
      </c>
      <c r="D25" s="20">
        <v>0</v>
      </c>
      <c r="E25" s="20">
        <v>0</v>
      </c>
      <c r="F25" s="20">
        <v>0</v>
      </c>
      <c r="G25" s="20">
        <v>2073</v>
      </c>
      <c r="H25" s="20">
        <v>670</v>
      </c>
      <c r="I25" s="20">
        <v>210</v>
      </c>
      <c r="J25" s="20">
        <v>190</v>
      </c>
      <c r="K25" s="20">
        <v>15</v>
      </c>
      <c r="L25" s="20">
        <v>91</v>
      </c>
      <c r="M25" s="20">
        <v>23</v>
      </c>
      <c r="N25" s="20">
        <v>48</v>
      </c>
      <c r="O25" s="20">
        <v>3</v>
      </c>
      <c r="P25" s="20">
        <v>374</v>
      </c>
      <c r="Q25" s="20">
        <v>288</v>
      </c>
      <c r="R25" s="20">
        <v>102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2:42" ht="20.100000000000001" customHeight="1" thickBot="1" x14ac:dyDescent="0.25">
      <c r="B26" s="5" t="s">
        <v>213</v>
      </c>
      <c r="C26" s="31">
        <v>2003</v>
      </c>
      <c r="D26" s="31">
        <v>1</v>
      </c>
      <c r="E26" s="31">
        <v>0</v>
      </c>
      <c r="F26" s="31">
        <v>0</v>
      </c>
      <c r="G26" s="31">
        <v>655</v>
      </c>
      <c r="H26" s="31">
        <v>486</v>
      </c>
      <c r="I26" s="31">
        <v>44</v>
      </c>
      <c r="J26" s="31">
        <v>106</v>
      </c>
      <c r="K26" s="31">
        <v>9</v>
      </c>
      <c r="L26" s="31">
        <v>50</v>
      </c>
      <c r="M26" s="31">
        <v>2</v>
      </c>
      <c r="N26" s="31">
        <v>4</v>
      </c>
      <c r="O26" s="31">
        <v>0</v>
      </c>
      <c r="P26" s="31">
        <v>415</v>
      </c>
      <c r="Q26" s="31">
        <v>199</v>
      </c>
      <c r="R26" s="31">
        <v>32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2:42" ht="20.100000000000001" customHeight="1" thickBot="1" x14ac:dyDescent="0.25">
      <c r="B27" s="6" t="s">
        <v>214</v>
      </c>
      <c r="C27" s="33">
        <v>405</v>
      </c>
      <c r="D27" s="33">
        <v>0</v>
      </c>
      <c r="E27" s="33">
        <v>0</v>
      </c>
      <c r="F27" s="33">
        <v>0</v>
      </c>
      <c r="G27" s="33">
        <v>277</v>
      </c>
      <c r="H27" s="33">
        <v>77</v>
      </c>
      <c r="I27" s="33">
        <v>0</v>
      </c>
      <c r="J27" s="33">
        <v>0</v>
      </c>
      <c r="K27" s="33">
        <v>0</v>
      </c>
      <c r="L27" s="33">
        <v>1</v>
      </c>
      <c r="M27" s="33">
        <v>0</v>
      </c>
      <c r="N27" s="33">
        <v>0</v>
      </c>
      <c r="O27" s="33">
        <v>0</v>
      </c>
      <c r="P27" s="33">
        <v>3</v>
      </c>
      <c r="Q27" s="33">
        <v>42</v>
      </c>
      <c r="R27" s="33">
        <v>5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2:42" ht="20.100000000000001" customHeight="1" thickBot="1" x14ac:dyDescent="0.25">
      <c r="B28" s="4" t="s">
        <v>215</v>
      </c>
      <c r="C28" s="33">
        <v>951</v>
      </c>
      <c r="D28" s="33">
        <v>0</v>
      </c>
      <c r="E28" s="33">
        <v>0</v>
      </c>
      <c r="F28" s="33">
        <v>0</v>
      </c>
      <c r="G28" s="33">
        <v>333</v>
      </c>
      <c r="H28" s="33">
        <v>34</v>
      </c>
      <c r="I28" s="33">
        <v>47</v>
      </c>
      <c r="J28" s="33">
        <v>29</v>
      </c>
      <c r="K28" s="33">
        <v>10</v>
      </c>
      <c r="L28" s="33">
        <v>66</v>
      </c>
      <c r="M28" s="33">
        <v>9</v>
      </c>
      <c r="N28" s="33">
        <v>176</v>
      </c>
      <c r="O28" s="33">
        <v>3</v>
      </c>
      <c r="P28" s="33">
        <v>44</v>
      </c>
      <c r="Q28" s="33">
        <v>97</v>
      </c>
      <c r="R28" s="33">
        <v>103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2:42" ht="20.100000000000001" customHeight="1" thickBot="1" x14ac:dyDescent="0.25">
      <c r="B29" s="4" t="s">
        <v>216</v>
      </c>
      <c r="C29" s="32">
        <v>897</v>
      </c>
      <c r="D29" s="32">
        <v>1</v>
      </c>
      <c r="E29" s="32">
        <v>0</v>
      </c>
      <c r="F29" s="32">
        <v>0</v>
      </c>
      <c r="G29" s="32">
        <v>370</v>
      </c>
      <c r="H29" s="32">
        <v>93</v>
      </c>
      <c r="I29" s="32">
        <v>33</v>
      </c>
      <c r="J29" s="32">
        <v>138</v>
      </c>
      <c r="K29" s="32">
        <v>13</v>
      </c>
      <c r="L29" s="32">
        <v>18</v>
      </c>
      <c r="M29" s="32">
        <v>0</v>
      </c>
      <c r="N29" s="32">
        <v>0</v>
      </c>
      <c r="O29" s="32">
        <v>1</v>
      </c>
      <c r="P29" s="32">
        <v>63</v>
      </c>
      <c r="Q29" s="32">
        <v>167</v>
      </c>
      <c r="R29" s="32">
        <v>0</v>
      </c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2:42" ht="20.100000000000001" customHeight="1" thickBot="1" x14ac:dyDescent="0.25">
      <c r="B30" s="4" t="s">
        <v>217</v>
      </c>
      <c r="C30" s="20">
        <v>329</v>
      </c>
      <c r="D30" s="20">
        <v>0</v>
      </c>
      <c r="E30" s="20">
        <v>0</v>
      </c>
      <c r="F30" s="20">
        <v>0</v>
      </c>
      <c r="G30" s="20">
        <v>191</v>
      </c>
      <c r="H30" s="20">
        <v>40</v>
      </c>
      <c r="I30" s="20">
        <v>0</v>
      </c>
      <c r="J30" s="20">
        <v>0</v>
      </c>
      <c r="K30" s="20">
        <v>2</v>
      </c>
      <c r="L30" s="20">
        <v>9</v>
      </c>
      <c r="M30" s="20">
        <v>0</v>
      </c>
      <c r="N30" s="20">
        <v>0</v>
      </c>
      <c r="O30" s="20">
        <v>0</v>
      </c>
      <c r="P30" s="20">
        <v>0</v>
      </c>
      <c r="Q30" s="20">
        <v>87</v>
      </c>
      <c r="R30" s="20">
        <v>0</v>
      </c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2:42" ht="20.100000000000001" customHeight="1" thickBot="1" x14ac:dyDescent="0.25">
      <c r="B31" s="4" t="s">
        <v>218</v>
      </c>
      <c r="C31" s="20">
        <v>368</v>
      </c>
      <c r="D31" s="20">
        <v>0</v>
      </c>
      <c r="E31" s="20">
        <v>0</v>
      </c>
      <c r="F31" s="20">
        <v>0</v>
      </c>
      <c r="G31" s="20">
        <v>306</v>
      </c>
      <c r="H31" s="20">
        <v>11</v>
      </c>
      <c r="I31" s="20">
        <v>0</v>
      </c>
      <c r="J31" s="20">
        <v>10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9</v>
      </c>
      <c r="Q31" s="20">
        <v>31</v>
      </c>
      <c r="R31" s="20">
        <v>1</v>
      </c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2:42" ht="20.100000000000001" customHeight="1" thickBot="1" x14ac:dyDescent="0.25">
      <c r="B32" s="4" t="s">
        <v>219</v>
      </c>
      <c r="C32" s="20">
        <v>578</v>
      </c>
      <c r="D32" s="20">
        <v>0</v>
      </c>
      <c r="E32" s="20">
        <v>0</v>
      </c>
      <c r="F32" s="20">
        <v>0</v>
      </c>
      <c r="G32" s="20">
        <v>161</v>
      </c>
      <c r="H32" s="20">
        <v>208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42</v>
      </c>
      <c r="Q32" s="20">
        <v>165</v>
      </c>
      <c r="R32" s="20">
        <v>2</v>
      </c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2:42" ht="20.100000000000001" customHeight="1" thickBot="1" x14ac:dyDescent="0.25">
      <c r="B33" s="4" t="s">
        <v>220</v>
      </c>
      <c r="C33" s="20">
        <v>197</v>
      </c>
      <c r="D33" s="20">
        <v>0</v>
      </c>
      <c r="E33" s="20">
        <v>0</v>
      </c>
      <c r="F33" s="20">
        <v>0</v>
      </c>
      <c r="G33" s="20">
        <v>86</v>
      </c>
      <c r="H33" s="20">
        <v>7</v>
      </c>
      <c r="I33" s="20">
        <v>22</v>
      </c>
      <c r="J33" s="20">
        <v>36</v>
      </c>
      <c r="K33" s="20">
        <v>2</v>
      </c>
      <c r="L33" s="20">
        <v>14</v>
      </c>
      <c r="M33" s="20">
        <v>0</v>
      </c>
      <c r="N33" s="20">
        <v>0</v>
      </c>
      <c r="O33" s="20">
        <v>0</v>
      </c>
      <c r="P33" s="20">
        <v>17</v>
      </c>
      <c r="Q33" s="20">
        <v>11</v>
      </c>
      <c r="R33" s="20">
        <v>2</v>
      </c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2:42" ht="20.100000000000001" customHeight="1" thickBot="1" x14ac:dyDescent="0.25">
      <c r="B34" s="4" t="s">
        <v>221</v>
      </c>
      <c r="C34" s="20">
        <v>1474</v>
      </c>
      <c r="D34" s="20">
        <v>1</v>
      </c>
      <c r="E34" s="20">
        <v>0</v>
      </c>
      <c r="F34" s="20">
        <v>0</v>
      </c>
      <c r="G34" s="20">
        <v>498</v>
      </c>
      <c r="H34" s="20">
        <v>506</v>
      </c>
      <c r="I34" s="20">
        <v>83</v>
      </c>
      <c r="J34" s="20">
        <v>113</v>
      </c>
      <c r="K34" s="20">
        <v>47</v>
      </c>
      <c r="L34" s="20">
        <v>0</v>
      </c>
      <c r="M34" s="20">
        <v>5</v>
      </c>
      <c r="N34" s="20">
        <v>12</v>
      </c>
      <c r="O34" s="20">
        <v>35</v>
      </c>
      <c r="P34" s="20">
        <v>104</v>
      </c>
      <c r="Q34" s="20">
        <v>70</v>
      </c>
      <c r="R34" s="20">
        <v>0</v>
      </c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2:42" ht="20.100000000000001" customHeight="1" thickBot="1" x14ac:dyDescent="0.25">
      <c r="B35" s="4" t="s">
        <v>222</v>
      </c>
      <c r="C35" s="20">
        <v>283</v>
      </c>
      <c r="D35" s="20">
        <v>0</v>
      </c>
      <c r="E35" s="20">
        <v>0</v>
      </c>
      <c r="F35" s="20">
        <v>0</v>
      </c>
      <c r="G35" s="20">
        <v>124</v>
      </c>
      <c r="H35" s="20">
        <v>102</v>
      </c>
      <c r="I35" s="20">
        <v>2</v>
      </c>
      <c r="J35" s="20">
        <v>7</v>
      </c>
      <c r="K35" s="20">
        <v>0</v>
      </c>
      <c r="L35" s="20">
        <v>2</v>
      </c>
      <c r="M35" s="20">
        <v>0</v>
      </c>
      <c r="N35" s="20">
        <v>0</v>
      </c>
      <c r="O35" s="20">
        <v>0</v>
      </c>
      <c r="P35" s="20">
        <v>10</v>
      </c>
      <c r="Q35" s="20">
        <v>36</v>
      </c>
      <c r="R35" s="20">
        <v>0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2:42" ht="20.100000000000001" customHeight="1" thickBot="1" x14ac:dyDescent="0.25">
      <c r="B36" s="4" t="s">
        <v>223</v>
      </c>
      <c r="C36" s="20">
        <v>1201</v>
      </c>
      <c r="D36" s="20">
        <v>0</v>
      </c>
      <c r="E36" s="20">
        <v>0</v>
      </c>
      <c r="F36" s="20">
        <v>0</v>
      </c>
      <c r="G36" s="20">
        <v>641</v>
      </c>
      <c r="H36" s="20">
        <v>191</v>
      </c>
      <c r="I36" s="20">
        <v>39</v>
      </c>
      <c r="J36" s="20">
        <v>8</v>
      </c>
      <c r="K36" s="20">
        <v>3</v>
      </c>
      <c r="L36" s="20">
        <v>15</v>
      </c>
      <c r="M36" s="20">
        <v>20</v>
      </c>
      <c r="N36" s="20">
        <v>6</v>
      </c>
      <c r="O36" s="20">
        <v>2</v>
      </c>
      <c r="P36" s="20">
        <v>12</v>
      </c>
      <c r="Q36" s="20">
        <v>124</v>
      </c>
      <c r="R36" s="20">
        <v>140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2:42" ht="20.100000000000001" customHeight="1" thickBot="1" x14ac:dyDescent="0.25">
      <c r="B37" s="4" t="s">
        <v>224</v>
      </c>
      <c r="C37" s="20">
        <v>1624</v>
      </c>
      <c r="D37" s="20">
        <v>0</v>
      </c>
      <c r="E37" s="20">
        <v>0</v>
      </c>
      <c r="F37" s="20">
        <v>0</v>
      </c>
      <c r="G37" s="20">
        <v>865</v>
      </c>
      <c r="H37" s="20">
        <v>221</v>
      </c>
      <c r="I37" s="20">
        <v>161</v>
      </c>
      <c r="J37" s="20">
        <v>26</v>
      </c>
      <c r="K37" s="20">
        <v>1</v>
      </c>
      <c r="L37" s="20">
        <v>3</v>
      </c>
      <c r="M37" s="20">
        <v>2</v>
      </c>
      <c r="N37" s="20">
        <v>16</v>
      </c>
      <c r="O37" s="20">
        <v>3</v>
      </c>
      <c r="P37" s="20">
        <v>70</v>
      </c>
      <c r="Q37" s="20">
        <v>231</v>
      </c>
      <c r="R37" s="20">
        <v>25</v>
      </c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2:42" ht="20.100000000000001" customHeight="1" thickBot="1" x14ac:dyDescent="0.25">
      <c r="B38" s="4" t="s">
        <v>225</v>
      </c>
      <c r="C38" s="20">
        <v>445</v>
      </c>
      <c r="D38" s="20">
        <v>0</v>
      </c>
      <c r="E38" s="20">
        <v>0</v>
      </c>
      <c r="F38" s="20">
        <v>0</v>
      </c>
      <c r="G38" s="20">
        <v>255</v>
      </c>
      <c r="H38" s="20">
        <v>69</v>
      </c>
      <c r="I38" s="20">
        <v>52</v>
      </c>
      <c r="J38" s="20">
        <v>4</v>
      </c>
      <c r="K38" s="20">
        <v>0</v>
      </c>
      <c r="L38" s="20">
        <v>8</v>
      </c>
      <c r="M38" s="20">
        <v>0</v>
      </c>
      <c r="N38" s="20">
        <v>11</v>
      </c>
      <c r="O38" s="20">
        <v>6</v>
      </c>
      <c r="P38" s="20">
        <v>9</v>
      </c>
      <c r="Q38" s="20">
        <v>31</v>
      </c>
      <c r="R38" s="20">
        <v>0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ht="20.100000000000001" customHeight="1" thickBot="1" x14ac:dyDescent="0.25">
      <c r="B39" s="4" t="s">
        <v>226</v>
      </c>
      <c r="C39" s="20">
        <v>1431</v>
      </c>
      <c r="D39" s="20">
        <v>1</v>
      </c>
      <c r="E39" s="20">
        <v>0</v>
      </c>
      <c r="F39" s="20">
        <v>0</v>
      </c>
      <c r="G39" s="20">
        <v>389</v>
      </c>
      <c r="H39" s="20">
        <v>214</v>
      </c>
      <c r="I39" s="20">
        <v>124</v>
      </c>
      <c r="J39" s="20">
        <v>81</v>
      </c>
      <c r="K39" s="20">
        <v>6</v>
      </c>
      <c r="L39" s="20">
        <v>20</v>
      </c>
      <c r="M39" s="20">
        <v>0</v>
      </c>
      <c r="N39" s="20">
        <v>1</v>
      </c>
      <c r="O39" s="20">
        <v>0</v>
      </c>
      <c r="P39" s="20">
        <v>304</v>
      </c>
      <c r="Q39" s="20">
        <v>284</v>
      </c>
      <c r="R39" s="20">
        <v>7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ht="20.100000000000001" customHeight="1" thickBot="1" x14ac:dyDescent="0.25">
      <c r="B40" s="4" t="s">
        <v>227</v>
      </c>
      <c r="C40" s="20">
        <v>2222</v>
      </c>
      <c r="D40" s="20">
        <v>0</v>
      </c>
      <c r="E40" s="20">
        <v>0</v>
      </c>
      <c r="F40" s="20">
        <v>0</v>
      </c>
      <c r="G40" s="20">
        <v>957</v>
      </c>
      <c r="H40" s="20">
        <v>550</v>
      </c>
      <c r="I40" s="20">
        <v>97</v>
      </c>
      <c r="J40" s="20">
        <v>39</v>
      </c>
      <c r="K40" s="20">
        <v>5</v>
      </c>
      <c r="L40" s="20">
        <v>9</v>
      </c>
      <c r="M40" s="20">
        <v>3</v>
      </c>
      <c r="N40" s="20">
        <v>0</v>
      </c>
      <c r="O40" s="20">
        <v>8</v>
      </c>
      <c r="P40" s="20">
        <v>144</v>
      </c>
      <c r="Q40" s="20">
        <v>400</v>
      </c>
      <c r="R40" s="20">
        <v>10</v>
      </c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ht="20.100000000000001" customHeight="1" thickBot="1" x14ac:dyDescent="0.25">
      <c r="B41" s="4" t="s">
        <v>228</v>
      </c>
      <c r="C41" s="20">
        <v>19949</v>
      </c>
      <c r="D41" s="20">
        <v>19</v>
      </c>
      <c r="E41" s="20">
        <v>0</v>
      </c>
      <c r="F41" s="20">
        <v>0</v>
      </c>
      <c r="G41" s="20">
        <v>8180</v>
      </c>
      <c r="H41" s="20">
        <v>3833</v>
      </c>
      <c r="I41" s="20">
        <v>1682</v>
      </c>
      <c r="J41" s="20">
        <v>1558</v>
      </c>
      <c r="K41" s="20">
        <v>438</v>
      </c>
      <c r="L41" s="20">
        <v>253</v>
      </c>
      <c r="M41" s="20">
        <v>180</v>
      </c>
      <c r="N41" s="20">
        <v>187</v>
      </c>
      <c r="O41" s="20">
        <v>131</v>
      </c>
      <c r="P41" s="20">
        <v>1022</v>
      </c>
      <c r="Q41" s="20">
        <v>1626</v>
      </c>
      <c r="R41" s="20">
        <v>840</v>
      </c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2:42" ht="20.100000000000001" customHeight="1" thickBot="1" x14ac:dyDescent="0.25">
      <c r="B42" s="4" t="s">
        <v>229</v>
      </c>
      <c r="C42" s="20">
        <v>2712</v>
      </c>
      <c r="D42" s="20">
        <v>2</v>
      </c>
      <c r="E42" s="20">
        <v>0</v>
      </c>
      <c r="F42" s="20">
        <v>0</v>
      </c>
      <c r="G42" s="20">
        <v>1440</v>
      </c>
      <c r="H42" s="20">
        <v>302</v>
      </c>
      <c r="I42" s="20">
        <v>156</v>
      </c>
      <c r="J42" s="20">
        <v>102</v>
      </c>
      <c r="K42" s="20">
        <v>16</v>
      </c>
      <c r="L42" s="20">
        <v>2</v>
      </c>
      <c r="M42" s="20">
        <v>24</v>
      </c>
      <c r="N42" s="20">
        <v>0</v>
      </c>
      <c r="O42" s="20">
        <v>30</v>
      </c>
      <c r="P42" s="20">
        <v>148</v>
      </c>
      <c r="Q42" s="20">
        <v>313</v>
      </c>
      <c r="R42" s="20">
        <v>177</v>
      </c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2:42" ht="20.100000000000001" customHeight="1" thickBot="1" x14ac:dyDescent="0.25">
      <c r="B43" s="4" t="s">
        <v>230</v>
      </c>
      <c r="C43" s="20">
        <v>2089</v>
      </c>
      <c r="D43" s="20">
        <v>0</v>
      </c>
      <c r="E43" s="20">
        <v>0</v>
      </c>
      <c r="F43" s="20">
        <v>0</v>
      </c>
      <c r="G43" s="20">
        <v>733</v>
      </c>
      <c r="H43" s="20">
        <v>372</v>
      </c>
      <c r="I43" s="20">
        <v>165</v>
      </c>
      <c r="J43" s="20">
        <v>265</v>
      </c>
      <c r="K43" s="20">
        <v>41</v>
      </c>
      <c r="L43" s="20">
        <v>67</v>
      </c>
      <c r="M43" s="20">
        <v>17</v>
      </c>
      <c r="N43" s="20">
        <v>13</v>
      </c>
      <c r="O43" s="20">
        <v>31</v>
      </c>
      <c r="P43" s="20">
        <v>109</v>
      </c>
      <c r="Q43" s="20">
        <v>164</v>
      </c>
      <c r="R43" s="20">
        <v>112</v>
      </c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2:42" ht="20.100000000000001" customHeight="1" thickBot="1" x14ac:dyDescent="0.25">
      <c r="B44" s="4" t="s">
        <v>231</v>
      </c>
      <c r="C44" s="20">
        <v>3122</v>
      </c>
      <c r="D44" s="20">
        <v>5</v>
      </c>
      <c r="E44" s="20">
        <v>0</v>
      </c>
      <c r="F44" s="20">
        <v>0</v>
      </c>
      <c r="G44" s="20">
        <v>1818</v>
      </c>
      <c r="H44" s="20">
        <v>368</v>
      </c>
      <c r="I44" s="20">
        <v>195</v>
      </c>
      <c r="J44" s="20">
        <v>58</v>
      </c>
      <c r="K44" s="20">
        <v>43</v>
      </c>
      <c r="L44" s="20">
        <v>39</v>
      </c>
      <c r="M44" s="20">
        <v>38</v>
      </c>
      <c r="N44" s="20">
        <v>7</v>
      </c>
      <c r="O44" s="20">
        <v>6</v>
      </c>
      <c r="P44" s="20">
        <v>211</v>
      </c>
      <c r="Q44" s="20">
        <v>269</v>
      </c>
      <c r="R44" s="20">
        <v>65</v>
      </c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2:42" ht="20.100000000000001" customHeight="1" thickBot="1" x14ac:dyDescent="0.25">
      <c r="B45" s="4" t="s">
        <v>232</v>
      </c>
      <c r="C45" s="20">
        <v>8963</v>
      </c>
      <c r="D45" s="20">
        <v>3</v>
      </c>
      <c r="E45" s="20">
        <v>0</v>
      </c>
      <c r="F45" s="20">
        <v>0</v>
      </c>
      <c r="G45" s="20">
        <v>5077</v>
      </c>
      <c r="H45" s="20">
        <v>867</v>
      </c>
      <c r="I45" s="20">
        <v>355</v>
      </c>
      <c r="J45" s="20">
        <v>393</v>
      </c>
      <c r="K45" s="20">
        <v>53</v>
      </c>
      <c r="L45" s="20">
        <v>73</v>
      </c>
      <c r="M45" s="20">
        <v>42</v>
      </c>
      <c r="N45" s="20">
        <v>95</v>
      </c>
      <c r="O45" s="20">
        <v>14</v>
      </c>
      <c r="P45" s="20">
        <v>693</v>
      </c>
      <c r="Q45" s="20">
        <v>1000</v>
      </c>
      <c r="R45" s="20">
        <v>298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2:42" ht="20.100000000000001" customHeight="1" thickBot="1" x14ac:dyDescent="0.25">
      <c r="B46" s="4" t="s">
        <v>233</v>
      </c>
      <c r="C46" s="20">
        <v>1978</v>
      </c>
      <c r="D46" s="20">
        <v>0</v>
      </c>
      <c r="E46" s="20">
        <v>0</v>
      </c>
      <c r="F46" s="20">
        <v>0</v>
      </c>
      <c r="G46" s="20">
        <v>695</v>
      </c>
      <c r="H46" s="20">
        <v>526</v>
      </c>
      <c r="I46" s="20">
        <v>35</v>
      </c>
      <c r="J46" s="20">
        <v>10</v>
      </c>
      <c r="K46" s="20">
        <v>0</v>
      </c>
      <c r="L46" s="20">
        <v>26</v>
      </c>
      <c r="M46" s="20">
        <v>4</v>
      </c>
      <c r="N46" s="20">
        <v>10</v>
      </c>
      <c r="O46" s="20">
        <v>0</v>
      </c>
      <c r="P46" s="20">
        <v>281</v>
      </c>
      <c r="Q46" s="20">
        <v>362</v>
      </c>
      <c r="R46" s="20">
        <v>29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2:42" ht="20.100000000000001" customHeight="1" thickBot="1" x14ac:dyDescent="0.25">
      <c r="B47" s="4" t="s">
        <v>234</v>
      </c>
      <c r="C47" s="20">
        <v>13245</v>
      </c>
      <c r="D47" s="20">
        <v>6</v>
      </c>
      <c r="E47" s="20">
        <v>0</v>
      </c>
      <c r="F47" s="20">
        <v>0</v>
      </c>
      <c r="G47" s="20">
        <v>6437</v>
      </c>
      <c r="H47" s="20">
        <v>2130</v>
      </c>
      <c r="I47" s="20">
        <v>594</v>
      </c>
      <c r="J47" s="20">
        <v>604</v>
      </c>
      <c r="K47" s="20">
        <v>57</v>
      </c>
      <c r="L47" s="20">
        <v>78</v>
      </c>
      <c r="M47" s="20">
        <v>21</v>
      </c>
      <c r="N47" s="20">
        <v>27</v>
      </c>
      <c r="O47" s="20">
        <v>30</v>
      </c>
      <c r="P47" s="20">
        <v>846</v>
      </c>
      <c r="Q47" s="20">
        <v>2248</v>
      </c>
      <c r="R47" s="20">
        <v>167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2:42" ht="20.100000000000001" customHeight="1" thickBot="1" x14ac:dyDescent="0.25">
      <c r="B48" s="4" t="s">
        <v>235</v>
      </c>
      <c r="C48" s="20">
        <v>1866</v>
      </c>
      <c r="D48" s="20">
        <v>0</v>
      </c>
      <c r="E48" s="20">
        <v>0</v>
      </c>
      <c r="F48" s="20">
        <v>0</v>
      </c>
      <c r="G48" s="20">
        <v>654</v>
      </c>
      <c r="H48" s="20">
        <v>238</v>
      </c>
      <c r="I48" s="20">
        <v>38</v>
      </c>
      <c r="J48" s="20">
        <v>193</v>
      </c>
      <c r="K48" s="20">
        <v>40</v>
      </c>
      <c r="L48" s="20">
        <v>138</v>
      </c>
      <c r="M48" s="20">
        <v>5</v>
      </c>
      <c r="N48" s="20">
        <v>9</v>
      </c>
      <c r="O48" s="20">
        <v>25</v>
      </c>
      <c r="P48" s="20">
        <v>382</v>
      </c>
      <c r="Q48" s="20">
        <v>105</v>
      </c>
      <c r="R48" s="20">
        <v>39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2:42" ht="20.100000000000001" customHeight="1" thickBot="1" x14ac:dyDescent="0.25">
      <c r="B49" s="4" t="s">
        <v>236</v>
      </c>
      <c r="C49" s="20">
        <v>883</v>
      </c>
      <c r="D49" s="20">
        <v>0</v>
      </c>
      <c r="E49" s="20">
        <v>0</v>
      </c>
      <c r="F49" s="20">
        <v>0</v>
      </c>
      <c r="G49" s="20">
        <v>448</v>
      </c>
      <c r="H49" s="20">
        <v>203</v>
      </c>
      <c r="I49" s="20">
        <v>34</v>
      </c>
      <c r="J49" s="20">
        <v>14</v>
      </c>
      <c r="K49" s="20">
        <v>1</v>
      </c>
      <c r="L49" s="20">
        <v>16</v>
      </c>
      <c r="M49" s="20">
        <v>4</v>
      </c>
      <c r="N49" s="20">
        <v>0</v>
      </c>
      <c r="O49" s="20">
        <v>0</v>
      </c>
      <c r="P49" s="20">
        <v>20</v>
      </c>
      <c r="Q49" s="20">
        <v>123</v>
      </c>
      <c r="R49" s="20">
        <v>20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2:42" ht="20.100000000000001" customHeight="1" thickBot="1" x14ac:dyDescent="0.25">
      <c r="B50" s="4" t="s">
        <v>237</v>
      </c>
      <c r="C50" s="20">
        <v>2807</v>
      </c>
      <c r="D50" s="20">
        <v>1</v>
      </c>
      <c r="E50" s="20">
        <v>0</v>
      </c>
      <c r="F50" s="20">
        <v>0</v>
      </c>
      <c r="G50" s="20">
        <v>885</v>
      </c>
      <c r="H50" s="20">
        <v>753</v>
      </c>
      <c r="I50" s="20">
        <v>60</v>
      </c>
      <c r="J50" s="20">
        <v>316</v>
      </c>
      <c r="K50" s="20">
        <v>14</v>
      </c>
      <c r="L50" s="20">
        <v>99</v>
      </c>
      <c r="M50" s="20">
        <v>17</v>
      </c>
      <c r="N50" s="20">
        <v>27</v>
      </c>
      <c r="O50" s="20">
        <v>13</v>
      </c>
      <c r="P50" s="20">
        <v>238</v>
      </c>
      <c r="Q50" s="20">
        <v>292</v>
      </c>
      <c r="R50" s="20">
        <v>92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2:42" ht="20.100000000000001" customHeight="1" thickBot="1" x14ac:dyDescent="0.25">
      <c r="B51" s="4" t="s">
        <v>238</v>
      </c>
      <c r="C51" s="20">
        <v>740</v>
      </c>
      <c r="D51" s="20">
        <v>0</v>
      </c>
      <c r="E51" s="20">
        <v>0</v>
      </c>
      <c r="F51" s="20">
        <v>0</v>
      </c>
      <c r="G51" s="20">
        <v>305</v>
      </c>
      <c r="H51" s="20">
        <v>120</v>
      </c>
      <c r="I51" s="20">
        <v>56</v>
      </c>
      <c r="J51" s="20">
        <v>61</v>
      </c>
      <c r="K51" s="20">
        <v>5</v>
      </c>
      <c r="L51" s="20">
        <v>14</v>
      </c>
      <c r="M51" s="20">
        <v>0</v>
      </c>
      <c r="N51" s="20">
        <v>0</v>
      </c>
      <c r="O51" s="20">
        <v>0</v>
      </c>
      <c r="P51" s="20">
        <v>10</v>
      </c>
      <c r="Q51" s="20">
        <v>169</v>
      </c>
      <c r="R51" s="20">
        <v>0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2:42" ht="20.100000000000001" customHeight="1" thickBot="1" x14ac:dyDescent="0.25">
      <c r="B52" s="4" t="s">
        <v>239</v>
      </c>
      <c r="C52" s="20">
        <v>875</v>
      </c>
      <c r="D52" s="20">
        <v>0</v>
      </c>
      <c r="E52" s="20">
        <v>0</v>
      </c>
      <c r="F52" s="20">
        <v>0</v>
      </c>
      <c r="G52" s="20">
        <v>333</v>
      </c>
      <c r="H52" s="20">
        <v>170</v>
      </c>
      <c r="I52" s="20">
        <v>5</v>
      </c>
      <c r="J52" s="20">
        <v>4</v>
      </c>
      <c r="K52" s="20">
        <v>21</v>
      </c>
      <c r="L52" s="20">
        <v>1</v>
      </c>
      <c r="M52" s="20">
        <v>0</v>
      </c>
      <c r="N52" s="20">
        <v>0</v>
      </c>
      <c r="O52" s="20">
        <v>10</v>
      </c>
      <c r="P52" s="20">
        <v>19</v>
      </c>
      <c r="Q52" s="20">
        <v>284</v>
      </c>
      <c r="R52" s="20">
        <v>28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2:42" ht="20.100000000000001" customHeight="1" thickBot="1" x14ac:dyDescent="0.25">
      <c r="B53" s="4" t="s">
        <v>240</v>
      </c>
      <c r="C53" s="20">
        <v>2388</v>
      </c>
      <c r="D53" s="20">
        <v>0</v>
      </c>
      <c r="E53" s="20">
        <v>0</v>
      </c>
      <c r="F53" s="20">
        <v>1</v>
      </c>
      <c r="G53" s="20">
        <v>1483</v>
      </c>
      <c r="H53" s="20">
        <v>230</v>
      </c>
      <c r="I53" s="20">
        <v>81</v>
      </c>
      <c r="J53" s="20">
        <v>94</v>
      </c>
      <c r="K53" s="20">
        <v>20</v>
      </c>
      <c r="L53" s="20">
        <v>35</v>
      </c>
      <c r="M53" s="20">
        <v>7</v>
      </c>
      <c r="N53" s="20">
        <v>54</v>
      </c>
      <c r="O53" s="20">
        <v>9</v>
      </c>
      <c r="P53" s="20">
        <v>147</v>
      </c>
      <c r="Q53" s="20">
        <v>138</v>
      </c>
      <c r="R53" s="20">
        <v>89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2:42" ht="20.100000000000001" customHeight="1" thickBot="1" x14ac:dyDescent="0.25">
      <c r="B54" s="4" t="s">
        <v>241</v>
      </c>
      <c r="C54" s="20">
        <v>27677</v>
      </c>
      <c r="D54" s="20">
        <v>13</v>
      </c>
      <c r="E54" s="20">
        <v>0</v>
      </c>
      <c r="F54" s="20">
        <v>2</v>
      </c>
      <c r="G54" s="20">
        <v>14760</v>
      </c>
      <c r="H54" s="20">
        <v>1294</v>
      </c>
      <c r="I54" s="20">
        <v>1275</v>
      </c>
      <c r="J54" s="20">
        <v>1871</v>
      </c>
      <c r="K54" s="20">
        <v>248</v>
      </c>
      <c r="L54" s="20">
        <v>708</v>
      </c>
      <c r="M54" s="20">
        <v>178</v>
      </c>
      <c r="N54" s="20">
        <v>43</v>
      </c>
      <c r="O54" s="20">
        <v>84</v>
      </c>
      <c r="P54" s="20">
        <v>1778</v>
      </c>
      <c r="Q54" s="20">
        <v>4013</v>
      </c>
      <c r="R54" s="20">
        <v>1410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2:42" ht="20.100000000000001" customHeight="1" thickBot="1" x14ac:dyDescent="0.25">
      <c r="B55" s="4" t="s">
        <v>242</v>
      </c>
      <c r="C55" s="20">
        <v>7509</v>
      </c>
      <c r="D55" s="20">
        <v>0</v>
      </c>
      <c r="E55" s="20">
        <v>0</v>
      </c>
      <c r="F55" s="20">
        <v>0</v>
      </c>
      <c r="G55" s="20">
        <v>4040</v>
      </c>
      <c r="H55" s="20">
        <v>1031</v>
      </c>
      <c r="I55" s="20">
        <v>246</v>
      </c>
      <c r="J55" s="20">
        <v>341</v>
      </c>
      <c r="K55" s="20">
        <v>37</v>
      </c>
      <c r="L55" s="20">
        <v>91</v>
      </c>
      <c r="M55" s="20">
        <v>35</v>
      </c>
      <c r="N55" s="20">
        <v>65</v>
      </c>
      <c r="O55" s="20">
        <v>35</v>
      </c>
      <c r="P55" s="20">
        <v>804</v>
      </c>
      <c r="Q55" s="20">
        <v>688</v>
      </c>
      <c r="R55" s="20">
        <v>96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2:42" ht="20.100000000000001" customHeight="1" thickBot="1" x14ac:dyDescent="0.25">
      <c r="B56" s="4" t="s">
        <v>243</v>
      </c>
      <c r="C56" s="20">
        <v>1766</v>
      </c>
      <c r="D56" s="20">
        <v>2</v>
      </c>
      <c r="E56" s="20">
        <v>0</v>
      </c>
      <c r="F56" s="20">
        <v>0</v>
      </c>
      <c r="G56" s="20">
        <v>783</v>
      </c>
      <c r="H56" s="20">
        <v>449</v>
      </c>
      <c r="I56" s="20">
        <v>89</v>
      </c>
      <c r="J56" s="20">
        <v>83</v>
      </c>
      <c r="K56" s="20">
        <v>7</v>
      </c>
      <c r="L56" s="20">
        <v>2</v>
      </c>
      <c r="M56" s="20">
        <v>5</v>
      </c>
      <c r="N56" s="20">
        <v>10</v>
      </c>
      <c r="O56" s="20">
        <v>2</v>
      </c>
      <c r="P56" s="20">
        <v>57</v>
      </c>
      <c r="Q56" s="20">
        <v>233</v>
      </c>
      <c r="R56" s="20">
        <v>44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2:42" ht="20.100000000000001" customHeight="1" thickBot="1" x14ac:dyDescent="0.25">
      <c r="B57" s="4" t="s">
        <v>244</v>
      </c>
      <c r="C57" s="20">
        <v>936</v>
      </c>
      <c r="D57" s="20">
        <v>1</v>
      </c>
      <c r="E57" s="20">
        <v>0</v>
      </c>
      <c r="F57" s="20">
        <v>0</v>
      </c>
      <c r="G57" s="20">
        <v>429</v>
      </c>
      <c r="H57" s="20">
        <v>37</v>
      </c>
      <c r="I57" s="20">
        <v>135</v>
      </c>
      <c r="J57" s="20">
        <v>119</v>
      </c>
      <c r="K57" s="20">
        <v>21</v>
      </c>
      <c r="L57" s="20">
        <v>0</v>
      </c>
      <c r="M57" s="20">
        <v>0</v>
      </c>
      <c r="N57" s="20">
        <v>17</v>
      </c>
      <c r="O57" s="20">
        <v>13</v>
      </c>
      <c r="P57" s="20">
        <v>113</v>
      </c>
      <c r="Q57" s="20">
        <v>34</v>
      </c>
      <c r="R57" s="20">
        <v>17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2:42" ht="20.100000000000001" customHeight="1" thickBot="1" x14ac:dyDescent="0.25">
      <c r="B58" s="4" t="s">
        <v>270</v>
      </c>
      <c r="C58" s="20">
        <v>1804</v>
      </c>
      <c r="D58" s="20">
        <v>0</v>
      </c>
      <c r="E58" s="20">
        <v>0</v>
      </c>
      <c r="F58" s="20">
        <v>0</v>
      </c>
      <c r="G58" s="20">
        <v>744</v>
      </c>
      <c r="H58" s="20">
        <v>109</v>
      </c>
      <c r="I58" s="20">
        <v>256</v>
      </c>
      <c r="J58" s="20">
        <v>197</v>
      </c>
      <c r="K58" s="20">
        <v>18</v>
      </c>
      <c r="L58" s="20">
        <v>6</v>
      </c>
      <c r="M58" s="20">
        <v>1</v>
      </c>
      <c r="N58" s="20">
        <v>0</v>
      </c>
      <c r="O58" s="20">
        <v>6</v>
      </c>
      <c r="P58" s="20">
        <v>295</v>
      </c>
      <c r="Q58" s="20">
        <v>135</v>
      </c>
      <c r="R58" s="20">
        <v>37</v>
      </c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2:42" ht="20.100000000000001" customHeight="1" thickBot="1" x14ac:dyDescent="0.25">
      <c r="B59" s="4" t="s">
        <v>246</v>
      </c>
      <c r="C59" s="20">
        <v>3234</v>
      </c>
      <c r="D59" s="20">
        <v>2</v>
      </c>
      <c r="E59" s="20">
        <v>0</v>
      </c>
      <c r="F59" s="20">
        <v>0</v>
      </c>
      <c r="G59" s="20">
        <v>1850</v>
      </c>
      <c r="H59" s="20">
        <v>221</v>
      </c>
      <c r="I59" s="20">
        <v>65</v>
      </c>
      <c r="J59" s="20">
        <v>400</v>
      </c>
      <c r="K59" s="20">
        <v>48</v>
      </c>
      <c r="L59" s="20">
        <v>21</v>
      </c>
      <c r="M59" s="20">
        <v>11</v>
      </c>
      <c r="N59" s="20">
        <v>13</v>
      </c>
      <c r="O59" s="20">
        <v>1</v>
      </c>
      <c r="P59" s="20">
        <v>300</v>
      </c>
      <c r="Q59" s="20">
        <v>176</v>
      </c>
      <c r="R59" s="20">
        <v>126</v>
      </c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2:42" ht="20.100000000000001" customHeight="1" thickBot="1" x14ac:dyDescent="0.25">
      <c r="B60" s="4" t="s">
        <v>247</v>
      </c>
      <c r="C60" s="20">
        <v>841</v>
      </c>
      <c r="D60" s="20">
        <v>0</v>
      </c>
      <c r="E60" s="20">
        <v>0</v>
      </c>
      <c r="F60" s="20">
        <v>0</v>
      </c>
      <c r="G60" s="20">
        <v>224</v>
      </c>
      <c r="H60" s="20">
        <v>148</v>
      </c>
      <c r="I60" s="20">
        <v>220</v>
      </c>
      <c r="J60" s="20">
        <v>3</v>
      </c>
      <c r="K60" s="20">
        <v>25</v>
      </c>
      <c r="L60" s="20">
        <v>35</v>
      </c>
      <c r="M60" s="20">
        <v>2</v>
      </c>
      <c r="N60" s="20">
        <v>1</v>
      </c>
      <c r="O60" s="20">
        <v>4</v>
      </c>
      <c r="P60" s="20">
        <v>83</v>
      </c>
      <c r="Q60" s="20">
        <v>65</v>
      </c>
      <c r="R60" s="20">
        <v>31</v>
      </c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2:42" ht="20.100000000000001" customHeight="1" thickBot="1" x14ac:dyDescent="0.25">
      <c r="B61" s="7" t="s">
        <v>22</v>
      </c>
      <c r="C61" s="9">
        <f>SUM(C11:C60)</f>
        <v>178969</v>
      </c>
      <c r="D61" s="9">
        <f t="shared" ref="D61:R61" si="0">SUM(D11:D60)</f>
        <v>69</v>
      </c>
      <c r="E61" s="9">
        <f t="shared" si="0"/>
        <v>0</v>
      </c>
      <c r="F61" s="9">
        <f t="shared" si="0"/>
        <v>4</v>
      </c>
      <c r="G61" s="9">
        <f t="shared" si="0"/>
        <v>86640</v>
      </c>
      <c r="H61" s="9">
        <f t="shared" si="0"/>
        <v>26164</v>
      </c>
      <c r="I61" s="9">
        <f t="shared" si="0"/>
        <v>8922</v>
      </c>
      <c r="J61" s="9">
        <f t="shared" si="0"/>
        <v>10701</v>
      </c>
      <c r="K61" s="9">
        <f t="shared" si="0"/>
        <v>1859</v>
      </c>
      <c r="L61" s="9">
        <f t="shared" si="0"/>
        <v>2850</v>
      </c>
      <c r="M61" s="9">
        <f t="shared" si="0"/>
        <v>1010</v>
      </c>
      <c r="N61" s="9">
        <f t="shared" si="0"/>
        <v>1117</v>
      </c>
      <c r="O61" s="9">
        <f t="shared" si="0"/>
        <v>717</v>
      </c>
      <c r="P61" s="9">
        <f t="shared" si="0"/>
        <v>13563</v>
      </c>
      <c r="Q61" s="9">
        <f t="shared" si="0"/>
        <v>20112</v>
      </c>
      <c r="R61" s="9">
        <f t="shared" si="0"/>
        <v>5241</v>
      </c>
      <c r="S61" s="19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19"/>
      <c r="AJ61" s="20"/>
      <c r="AK61" s="20"/>
      <c r="AL61" s="20"/>
      <c r="AM61" s="20"/>
      <c r="AN61" s="20"/>
      <c r="AO61" s="20"/>
      <c r="AP61" s="20"/>
    </row>
    <row r="62" spans="2:42" ht="20.100000000000001" customHeight="1" thickBot="1" x14ac:dyDescent="0.25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</sheetData>
  <mergeCells count="1">
    <mergeCell ref="C9:R9"/>
  </mergeCells>
  <pageMargins left="0.70866141732283472" right="0.70866141732283472" top="0.74803149606299213" bottom="0.74803149606299213" header="0.31496062992125984" footer="0.31496062992125984"/>
  <pageSetup paperSize="9" scale="35" fitToWidth="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W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875" customWidth="1"/>
    <col min="4" max="4" width="9.125" bestFit="1" customWidth="1"/>
    <col min="5" max="5" width="9.75" bestFit="1" customWidth="1"/>
    <col min="6" max="6" width="7.2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7" spans="2:22" ht="56.25" customHeight="1" x14ac:dyDescent="0.2"/>
    <row r="8" spans="2:22" ht="12.75" customHeight="1" x14ac:dyDescent="0.2"/>
    <row r="9" spans="2:22" ht="44.25" customHeight="1" thickBot="1" x14ac:dyDescent="0.25">
      <c r="C9" s="89" t="s">
        <v>52</v>
      </c>
      <c r="D9" s="86"/>
      <c r="E9" s="86"/>
      <c r="F9" s="90"/>
      <c r="G9" s="89" t="s">
        <v>53</v>
      </c>
      <c r="H9" s="86"/>
      <c r="I9" s="86"/>
      <c r="J9" s="90"/>
      <c r="K9" s="89" t="s">
        <v>54</v>
      </c>
      <c r="L9" s="86"/>
      <c r="M9" s="86"/>
      <c r="N9" s="86"/>
      <c r="O9" s="86"/>
      <c r="P9" s="90"/>
      <c r="Q9" s="89" t="s">
        <v>55</v>
      </c>
      <c r="R9" s="86"/>
      <c r="S9" s="86"/>
      <c r="T9" s="86"/>
      <c r="U9" s="86"/>
      <c r="V9" s="90"/>
    </row>
    <row r="10" spans="2:22" ht="42" customHeight="1" thickBot="1" x14ac:dyDescent="0.25">
      <c r="C10" s="8" t="s">
        <v>35</v>
      </c>
      <c r="D10" s="8" t="s">
        <v>56</v>
      </c>
      <c r="E10" s="8" t="s">
        <v>57</v>
      </c>
      <c r="F10" s="8" t="s">
        <v>58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59</v>
      </c>
      <c r="L10" s="8" t="s">
        <v>60</v>
      </c>
      <c r="M10" s="8" t="s">
        <v>32</v>
      </c>
      <c r="N10" s="8" t="s">
        <v>61</v>
      </c>
      <c r="O10" s="8" t="s">
        <v>62</v>
      </c>
      <c r="P10" s="8" t="s">
        <v>34</v>
      </c>
      <c r="Q10" s="8" t="s">
        <v>59</v>
      </c>
      <c r="R10" s="8" t="s">
        <v>60</v>
      </c>
      <c r="S10" s="8" t="s">
        <v>32</v>
      </c>
      <c r="T10" s="8" t="s">
        <v>61</v>
      </c>
      <c r="U10" s="8" t="s">
        <v>62</v>
      </c>
      <c r="V10" s="8" t="s">
        <v>34</v>
      </c>
    </row>
    <row r="11" spans="2:22" ht="20.100000000000001" customHeight="1" thickBot="1" x14ac:dyDescent="0.25">
      <c r="B11" s="3" t="s">
        <v>198</v>
      </c>
      <c r="C11" s="19">
        <v>77</v>
      </c>
      <c r="D11" s="19">
        <v>31</v>
      </c>
      <c r="E11" s="19">
        <v>31</v>
      </c>
      <c r="F11" s="19">
        <v>15</v>
      </c>
      <c r="G11" s="19">
        <v>43</v>
      </c>
      <c r="H11" s="19">
        <v>0</v>
      </c>
      <c r="I11" s="19">
        <v>33</v>
      </c>
      <c r="J11" s="19">
        <v>10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17</v>
      </c>
      <c r="R11" s="19">
        <v>17</v>
      </c>
      <c r="S11" s="19">
        <v>2</v>
      </c>
      <c r="T11" s="19">
        <v>2</v>
      </c>
      <c r="U11" s="19">
        <v>23</v>
      </c>
      <c r="V11" s="19">
        <v>19</v>
      </c>
    </row>
    <row r="12" spans="2:22" ht="20.100000000000001" customHeight="1" thickBot="1" x14ac:dyDescent="0.25">
      <c r="B12" s="4" t="s">
        <v>199</v>
      </c>
      <c r="C12" s="20">
        <v>329</v>
      </c>
      <c r="D12" s="20">
        <v>136</v>
      </c>
      <c r="E12" s="20">
        <v>128</v>
      </c>
      <c r="F12" s="20">
        <v>65</v>
      </c>
      <c r="G12" s="20">
        <v>94</v>
      </c>
      <c r="H12" s="20">
        <v>0</v>
      </c>
      <c r="I12" s="20">
        <v>93</v>
      </c>
      <c r="J12" s="20">
        <v>2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106</v>
      </c>
      <c r="R12" s="20">
        <v>109</v>
      </c>
      <c r="S12" s="20">
        <v>4</v>
      </c>
      <c r="T12" s="20">
        <v>7</v>
      </c>
      <c r="U12" s="20">
        <v>100</v>
      </c>
      <c r="V12" s="20">
        <v>75</v>
      </c>
    </row>
    <row r="13" spans="2:22" ht="20.100000000000001" customHeight="1" thickBot="1" x14ac:dyDescent="0.25">
      <c r="B13" s="4" t="s">
        <v>200</v>
      </c>
      <c r="C13" s="20">
        <v>138</v>
      </c>
      <c r="D13" s="20">
        <v>9</v>
      </c>
      <c r="E13" s="20">
        <v>108</v>
      </c>
      <c r="F13" s="20">
        <v>21</v>
      </c>
      <c r="G13" s="20">
        <v>70</v>
      </c>
      <c r="H13" s="20">
        <v>0</v>
      </c>
      <c r="I13" s="20">
        <v>70</v>
      </c>
      <c r="J13" s="20">
        <v>2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72</v>
      </c>
      <c r="R13" s="20">
        <v>92</v>
      </c>
      <c r="S13" s="20">
        <v>0</v>
      </c>
      <c r="T13" s="20">
        <v>10</v>
      </c>
      <c r="U13" s="20">
        <v>47</v>
      </c>
      <c r="V13" s="20">
        <v>37</v>
      </c>
    </row>
    <row r="14" spans="2:22" ht="20.100000000000001" customHeight="1" thickBot="1" x14ac:dyDescent="0.25">
      <c r="B14" s="4" t="s">
        <v>201</v>
      </c>
      <c r="C14" s="20">
        <v>334</v>
      </c>
      <c r="D14" s="20">
        <v>90</v>
      </c>
      <c r="E14" s="20">
        <v>212</v>
      </c>
      <c r="F14" s="20">
        <v>32</v>
      </c>
      <c r="G14" s="20">
        <v>226</v>
      </c>
      <c r="H14" s="20">
        <v>0</v>
      </c>
      <c r="I14" s="20">
        <v>228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225</v>
      </c>
      <c r="R14" s="20">
        <v>235</v>
      </c>
      <c r="S14" s="20">
        <v>9</v>
      </c>
      <c r="T14" s="20">
        <v>3</v>
      </c>
      <c r="U14" s="20">
        <v>188</v>
      </c>
      <c r="V14" s="20">
        <v>182</v>
      </c>
    </row>
    <row r="15" spans="2:22" ht="20.100000000000001" customHeight="1" thickBot="1" x14ac:dyDescent="0.25">
      <c r="B15" s="4" t="s">
        <v>202</v>
      </c>
      <c r="C15" s="20">
        <v>92</v>
      </c>
      <c r="D15" s="20">
        <v>23</v>
      </c>
      <c r="E15" s="20">
        <v>33</v>
      </c>
      <c r="F15" s="20">
        <v>36</v>
      </c>
      <c r="G15" s="20">
        <v>37</v>
      </c>
      <c r="H15" s="20">
        <v>0</v>
      </c>
      <c r="I15" s="20">
        <v>36</v>
      </c>
      <c r="J15" s="20">
        <v>1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22</v>
      </c>
      <c r="R15" s="20">
        <v>34</v>
      </c>
      <c r="S15" s="20">
        <v>0</v>
      </c>
      <c r="T15" s="20">
        <v>0</v>
      </c>
      <c r="U15" s="20">
        <v>19</v>
      </c>
      <c r="V15" s="20">
        <v>16</v>
      </c>
    </row>
    <row r="16" spans="2:22" ht="20.100000000000001" customHeight="1" thickBot="1" x14ac:dyDescent="0.25">
      <c r="B16" s="4" t="s">
        <v>203</v>
      </c>
      <c r="C16" s="20">
        <v>78</v>
      </c>
      <c r="D16" s="20">
        <v>32</v>
      </c>
      <c r="E16" s="20">
        <v>31</v>
      </c>
      <c r="F16" s="20">
        <v>15</v>
      </c>
      <c r="G16" s="20">
        <v>6</v>
      </c>
      <c r="H16" s="20">
        <v>0</v>
      </c>
      <c r="I16" s="20">
        <v>6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23</v>
      </c>
      <c r="R16" s="20">
        <v>26</v>
      </c>
      <c r="S16" s="20">
        <v>1</v>
      </c>
      <c r="T16" s="20">
        <v>0</v>
      </c>
      <c r="U16" s="20">
        <v>27</v>
      </c>
      <c r="V16" s="20">
        <v>17</v>
      </c>
    </row>
    <row r="17" spans="2:22" ht="20.100000000000001" customHeight="1" thickBot="1" x14ac:dyDescent="0.25">
      <c r="B17" s="4" t="s">
        <v>204</v>
      </c>
      <c r="C17" s="20">
        <v>609</v>
      </c>
      <c r="D17" s="20">
        <v>383</v>
      </c>
      <c r="E17" s="20">
        <v>178</v>
      </c>
      <c r="F17" s="20">
        <v>48</v>
      </c>
      <c r="G17" s="20">
        <v>160</v>
      </c>
      <c r="H17" s="20">
        <v>0</v>
      </c>
      <c r="I17" s="20">
        <v>144</v>
      </c>
      <c r="J17" s="20">
        <v>5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170</v>
      </c>
      <c r="R17" s="20">
        <v>202</v>
      </c>
      <c r="S17" s="20">
        <v>7</v>
      </c>
      <c r="T17" s="20">
        <v>19</v>
      </c>
      <c r="U17" s="20">
        <v>141</v>
      </c>
      <c r="V17" s="20">
        <v>95</v>
      </c>
    </row>
    <row r="18" spans="2:22" ht="20.100000000000001" customHeight="1" thickBot="1" x14ac:dyDescent="0.25">
      <c r="B18" s="4" t="s">
        <v>205</v>
      </c>
      <c r="C18" s="20">
        <v>538</v>
      </c>
      <c r="D18" s="20">
        <v>176</v>
      </c>
      <c r="E18" s="20">
        <v>225</v>
      </c>
      <c r="F18" s="20">
        <v>137</v>
      </c>
      <c r="G18" s="20">
        <v>92</v>
      </c>
      <c r="H18" s="20">
        <v>0</v>
      </c>
      <c r="I18" s="20">
        <v>87</v>
      </c>
      <c r="J18" s="20">
        <v>16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106</v>
      </c>
      <c r="R18" s="20">
        <v>119</v>
      </c>
      <c r="S18" s="20">
        <v>2</v>
      </c>
      <c r="T18" s="20">
        <v>17</v>
      </c>
      <c r="U18" s="20">
        <v>102</v>
      </c>
      <c r="V18" s="20">
        <v>56</v>
      </c>
    </row>
    <row r="19" spans="2:22" ht="20.100000000000001" customHeight="1" thickBot="1" x14ac:dyDescent="0.25">
      <c r="B19" s="4" t="s">
        <v>206</v>
      </c>
      <c r="C19" s="20">
        <v>38</v>
      </c>
      <c r="D19" s="20">
        <v>4</v>
      </c>
      <c r="E19" s="20">
        <v>16</v>
      </c>
      <c r="F19" s="20">
        <v>18</v>
      </c>
      <c r="G19" s="20">
        <v>11</v>
      </c>
      <c r="H19" s="20">
        <v>0</v>
      </c>
      <c r="I19" s="20">
        <v>11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7</v>
      </c>
      <c r="R19" s="20">
        <v>11</v>
      </c>
      <c r="S19" s="20">
        <v>0</v>
      </c>
      <c r="T19" s="20">
        <v>0</v>
      </c>
      <c r="U19" s="20">
        <v>5</v>
      </c>
      <c r="V19" s="20">
        <v>4</v>
      </c>
    </row>
    <row r="20" spans="2:22" ht="20.100000000000001" customHeight="1" thickBot="1" x14ac:dyDescent="0.25">
      <c r="B20" s="4" t="s">
        <v>207</v>
      </c>
      <c r="C20" s="20">
        <v>11</v>
      </c>
      <c r="D20" s="20">
        <v>1</v>
      </c>
      <c r="E20" s="20">
        <v>3</v>
      </c>
      <c r="F20" s="20">
        <v>7</v>
      </c>
      <c r="G20" s="20">
        <v>8</v>
      </c>
      <c r="H20" s="20">
        <v>0</v>
      </c>
      <c r="I20" s="20">
        <v>8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2</v>
      </c>
      <c r="R20" s="20">
        <v>2</v>
      </c>
      <c r="S20" s="20">
        <v>0</v>
      </c>
      <c r="T20" s="20">
        <v>0</v>
      </c>
      <c r="U20" s="20">
        <v>3</v>
      </c>
      <c r="V20" s="20">
        <v>2</v>
      </c>
    </row>
    <row r="21" spans="2:22" ht="20.100000000000001" customHeight="1" thickBot="1" x14ac:dyDescent="0.25">
      <c r="B21" s="4" t="s">
        <v>208</v>
      </c>
      <c r="C21" s="20">
        <v>171</v>
      </c>
      <c r="D21" s="20">
        <v>65</v>
      </c>
      <c r="E21" s="20">
        <v>95</v>
      </c>
      <c r="F21" s="20">
        <v>11</v>
      </c>
      <c r="G21" s="20">
        <v>87</v>
      </c>
      <c r="H21" s="20">
        <v>0</v>
      </c>
      <c r="I21" s="20">
        <v>90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120</v>
      </c>
      <c r="R21" s="20">
        <v>118</v>
      </c>
      <c r="S21" s="20">
        <v>0</v>
      </c>
      <c r="T21" s="20">
        <v>1</v>
      </c>
      <c r="U21" s="20">
        <v>118</v>
      </c>
      <c r="V21" s="20">
        <v>81</v>
      </c>
    </row>
    <row r="22" spans="2:22" ht="20.100000000000001" customHeight="1" thickBot="1" x14ac:dyDescent="0.25">
      <c r="B22" s="4" t="s">
        <v>209</v>
      </c>
      <c r="C22" s="20">
        <v>123</v>
      </c>
      <c r="D22" s="20">
        <v>30</v>
      </c>
      <c r="E22" s="20">
        <v>39</v>
      </c>
      <c r="F22" s="20">
        <v>54</v>
      </c>
      <c r="G22" s="20">
        <v>64</v>
      </c>
      <c r="H22" s="20">
        <v>0</v>
      </c>
      <c r="I22" s="20">
        <v>69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52</v>
      </c>
      <c r="R22" s="20">
        <v>56</v>
      </c>
      <c r="S22" s="20">
        <v>0</v>
      </c>
      <c r="T22" s="20">
        <v>0</v>
      </c>
      <c r="U22" s="20">
        <v>65</v>
      </c>
      <c r="V22" s="20">
        <v>35</v>
      </c>
    </row>
    <row r="23" spans="2:22" ht="20.100000000000001" customHeight="1" thickBot="1" x14ac:dyDescent="0.25">
      <c r="B23" s="4" t="s">
        <v>210</v>
      </c>
      <c r="C23" s="20">
        <v>208</v>
      </c>
      <c r="D23" s="20">
        <v>132</v>
      </c>
      <c r="E23" s="20">
        <v>76</v>
      </c>
      <c r="F23" s="20">
        <v>0</v>
      </c>
      <c r="G23" s="20">
        <v>77</v>
      </c>
      <c r="H23" s="20">
        <v>0</v>
      </c>
      <c r="I23" s="20">
        <v>79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95</v>
      </c>
      <c r="R23" s="20">
        <v>126</v>
      </c>
      <c r="S23" s="20">
        <v>0</v>
      </c>
      <c r="T23" s="20">
        <v>3</v>
      </c>
      <c r="U23" s="20">
        <v>78</v>
      </c>
      <c r="V23" s="20">
        <v>53</v>
      </c>
    </row>
    <row r="24" spans="2:22" ht="20.100000000000001" customHeight="1" thickBot="1" x14ac:dyDescent="0.25">
      <c r="B24" s="4" t="s">
        <v>211</v>
      </c>
      <c r="C24" s="20">
        <v>781</v>
      </c>
      <c r="D24" s="20">
        <v>187</v>
      </c>
      <c r="E24" s="20">
        <v>518</v>
      </c>
      <c r="F24" s="20">
        <v>76</v>
      </c>
      <c r="G24" s="20">
        <v>446</v>
      </c>
      <c r="H24" s="20">
        <v>1</v>
      </c>
      <c r="I24" s="20">
        <v>448</v>
      </c>
      <c r="J24" s="20">
        <v>14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401</v>
      </c>
      <c r="R24" s="20">
        <v>439</v>
      </c>
      <c r="S24" s="20">
        <v>1</v>
      </c>
      <c r="T24" s="20">
        <v>11</v>
      </c>
      <c r="U24" s="20">
        <v>377</v>
      </c>
      <c r="V24" s="20">
        <v>218</v>
      </c>
    </row>
    <row r="25" spans="2:22" ht="20.100000000000001" customHeight="1" thickBot="1" x14ac:dyDescent="0.25">
      <c r="B25" s="4" t="s">
        <v>212</v>
      </c>
      <c r="C25" s="20">
        <v>347</v>
      </c>
      <c r="D25" s="20">
        <v>144</v>
      </c>
      <c r="E25" s="20">
        <v>156</v>
      </c>
      <c r="F25" s="20">
        <v>47</v>
      </c>
      <c r="G25" s="20">
        <v>200</v>
      </c>
      <c r="H25" s="20">
        <v>3</v>
      </c>
      <c r="I25" s="20">
        <v>203</v>
      </c>
      <c r="J25" s="20">
        <v>13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133</v>
      </c>
      <c r="R25" s="20">
        <v>166</v>
      </c>
      <c r="S25" s="20">
        <v>6</v>
      </c>
      <c r="T25" s="20">
        <v>2</v>
      </c>
      <c r="U25" s="20">
        <v>126</v>
      </c>
      <c r="V25" s="20">
        <v>75</v>
      </c>
    </row>
    <row r="26" spans="2:22" ht="20.100000000000001" customHeight="1" thickBot="1" x14ac:dyDescent="0.25">
      <c r="B26" s="5" t="s">
        <v>213</v>
      </c>
      <c r="C26" s="31">
        <v>78</v>
      </c>
      <c r="D26" s="31">
        <v>31</v>
      </c>
      <c r="E26" s="31">
        <v>14</v>
      </c>
      <c r="F26" s="31">
        <v>33</v>
      </c>
      <c r="G26" s="31">
        <v>27</v>
      </c>
      <c r="H26" s="31">
        <v>0</v>
      </c>
      <c r="I26" s="31">
        <v>28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32</v>
      </c>
      <c r="R26" s="31">
        <v>35</v>
      </c>
      <c r="S26" s="31">
        <v>2</v>
      </c>
      <c r="T26" s="31">
        <v>3</v>
      </c>
      <c r="U26" s="31">
        <v>32</v>
      </c>
      <c r="V26" s="31">
        <v>21</v>
      </c>
    </row>
    <row r="27" spans="2:22" ht="20.100000000000001" customHeight="1" thickBot="1" x14ac:dyDescent="0.25">
      <c r="B27" s="6" t="s">
        <v>214</v>
      </c>
      <c r="C27" s="33">
        <v>20</v>
      </c>
      <c r="D27" s="33">
        <v>4</v>
      </c>
      <c r="E27" s="33">
        <v>2</v>
      </c>
      <c r="F27" s="33">
        <v>14</v>
      </c>
      <c r="G27" s="33">
        <v>3</v>
      </c>
      <c r="H27" s="33">
        <v>0</v>
      </c>
      <c r="I27" s="33">
        <v>3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6</v>
      </c>
      <c r="R27" s="33">
        <v>6</v>
      </c>
      <c r="S27" s="33">
        <v>0</v>
      </c>
      <c r="T27" s="33">
        <v>0</v>
      </c>
      <c r="U27" s="33">
        <v>1</v>
      </c>
      <c r="V27" s="33">
        <v>16</v>
      </c>
    </row>
    <row r="28" spans="2:22" ht="20.100000000000001" customHeight="1" thickBot="1" x14ac:dyDescent="0.25">
      <c r="B28" s="4" t="s">
        <v>215</v>
      </c>
      <c r="C28" s="33">
        <v>28</v>
      </c>
      <c r="D28" s="33">
        <v>16</v>
      </c>
      <c r="E28" s="33">
        <v>7</v>
      </c>
      <c r="F28" s="33">
        <v>5</v>
      </c>
      <c r="G28" s="33">
        <v>1</v>
      </c>
      <c r="H28" s="33">
        <v>0</v>
      </c>
      <c r="I28" s="33">
        <v>2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3</v>
      </c>
      <c r="R28" s="33">
        <v>3</v>
      </c>
      <c r="S28" s="33">
        <v>0</v>
      </c>
      <c r="T28" s="33">
        <v>2</v>
      </c>
      <c r="U28" s="33">
        <v>3</v>
      </c>
      <c r="V28" s="33">
        <v>2</v>
      </c>
    </row>
    <row r="29" spans="2:22" ht="20.100000000000001" customHeight="1" thickBot="1" x14ac:dyDescent="0.25">
      <c r="B29" s="4" t="s">
        <v>216</v>
      </c>
      <c r="C29" s="32">
        <v>30</v>
      </c>
      <c r="D29" s="32">
        <v>13</v>
      </c>
      <c r="E29" s="32">
        <v>4</v>
      </c>
      <c r="F29" s="32">
        <v>13</v>
      </c>
      <c r="G29" s="32">
        <v>14</v>
      </c>
      <c r="H29" s="32">
        <v>0</v>
      </c>
      <c r="I29" s="32">
        <v>14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12</v>
      </c>
      <c r="R29" s="32">
        <v>14</v>
      </c>
      <c r="S29" s="32">
        <v>2</v>
      </c>
      <c r="T29" s="32">
        <v>0</v>
      </c>
      <c r="U29" s="32">
        <v>26</v>
      </c>
      <c r="V29" s="32">
        <v>13</v>
      </c>
    </row>
    <row r="30" spans="2:22" ht="20.100000000000001" customHeight="1" thickBot="1" x14ac:dyDescent="0.25">
      <c r="B30" s="4" t="s">
        <v>217</v>
      </c>
      <c r="C30" s="20">
        <v>13</v>
      </c>
      <c r="D30" s="20">
        <v>3</v>
      </c>
      <c r="E30" s="20">
        <v>0</v>
      </c>
      <c r="F30" s="20">
        <v>10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5</v>
      </c>
      <c r="R30" s="20">
        <v>5</v>
      </c>
      <c r="S30" s="20">
        <v>0</v>
      </c>
      <c r="T30" s="20">
        <v>0</v>
      </c>
      <c r="U30" s="20">
        <v>3</v>
      </c>
      <c r="V30" s="20">
        <v>7</v>
      </c>
    </row>
    <row r="31" spans="2:22" ht="20.100000000000001" customHeight="1" thickBot="1" x14ac:dyDescent="0.25">
      <c r="B31" s="4" t="s">
        <v>218</v>
      </c>
      <c r="C31" s="20">
        <v>299</v>
      </c>
      <c r="D31" s="20">
        <v>14</v>
      </c>
      <c r="E31" s="20">
        <v>21</v>
      </c>
      <c r="F31" s="20">
        <v>264</v>
      </c>
      <c r="G31" s="20">
        <v>38</v>
      </c>
      <c r="H31" s="20">
        <v>0</v>
      </c>
      <c r="I31" s="20">
        <v>43</v>
      </c>
      <c r="J31" s="20">
        <v>1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12</v>
      </c>
      <c r="R31" s="20">
        <v>12</v>
      </c>
      <c r="S31" s="20">
        <v>0</v>
      </c>
      <c r="T31" s="20">
        <v>0</v>
      </c>
      <c r="U31" s="20">
        <v>11</v>
      </c>
      <c r="V31" s="20">
        <v>5</v>
      </c>
    </row>
    <row r="32" spans="2:22" ht="20.100000000000001" customHeight="1" thickBot="1" x14ac:dyDescent="0.25">
      <c r="B32" s="4" t="s">
        <v>219</v>
      </c>
      <c r="C32" s="20">
        <v>19</v>
      </c>
      <c r="D32" s="20">
        <v>3</v>
      </c>
      <c r="E32" s="20">
        <v>0</v>
      </c>
      <c r="F32" s="20">
        <v>16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</row>
    <row r="33" spans="2:22" ht="20.100000000000001" customHeight="1" thickBot="1" x14ac:dyDescent="0.25">
      <c r="B33" s="4" t="s">
        <v>220</v>
      </c>
      <c r="C33" s="20">
        <v>3</v>
      </c>
      <c r="D33" s="20">
        <v>0</v>
      </c>
      <c r="E33" s="20">
        <v>1</v>
      </c>
      <c r="F33" s="20">
        <v>2</v>
      </c>
      <c r="G33" s="20">
        <v>3</v>
      </c>
      <c r="H33" s="20">
        <v>0</v>
      </c>
      <c r="I33" s="20">
        <v>3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</row>
    <row r="34" spans="2:22" ht="20.100000000000001" customHeight="1" thickBot="1" x14ac:dyDescent="0.25">
      <c r="B34" s="4" t="s">
        <v>221</v>
      </c>
      <c r="C34" s="20">
        <v>34</v>
      </c>
      <c r="D34" s="20">
        <v>32</v>
      </c>
      <c r="E34" s="20">
        <v>0</v>
      </c>
      <c r="F34" s="20">
        <v>2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19</v>
      </c>
      <c r="R34" s="20">
        <v>19</v>
      </c>
      <c r="S34" s="20">
        <v>0</v>
      </c>
      <c r="T34" s="20">
        <v>0</v>
      </c>
      <c r="U34" s="20">
        <v>15</v>
      </c>
      <c r="V34" s="20">
        <v>8</v>
      </c>
    </row>
    <row r="35" spans="2:22" ht="20.100000000000001" customHeight="1" thickBot="1" x14ac:dyDescent="0.25">
      <c r="B35" s="4" t="s">
        <v>222</v>
      </c>
      <c r="C35" s="20">
        <v>20</v>
      </c>
      <c r="D35" s="20">
        <v>12</v>
      </c>
      <c r="E35" s="20">
        <v>2</v>
      </c>
      <c r="F35" s="20">
        <v>6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6</v>
      </c>
      <c r="R35" s="20">
        <v>6</v>
      </c>
      <c r="S35" s="20">
        <v>0</v>
      </c>
      <c r="T35" s="20">
        <v>0</v>
      </c>
      <c r="U35" s="20">
        <v>6</v>
      </c>
      <c r="V35" s="20">
        <v>0</v>
      </c>
    </row>
    <row r="36" spans="2:22" ht="20.100000000000001" customHeight="1" thickBot="1" x14ac:dyDescent="0.25">
      <c r="B36" s="4" t="s">
        <v>223</v>
      </c>
      <c r="C36" s="20">
        <v>38</v>
      </c>
      <c r="D36" s="20">
        <v>18</v>
      </c>
      <c r="E36" s="20">
        <v>1</v>
      </c>
      <c r="F36" s="20">
        <v>19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9</v>
      </c>
      <c r="R36" s="20">
        <v>9</v>
      </c>
      <c r="S36" s="20">
        <v>0</v>
      </c>
      <c r="T36" s="20">
        <v>3</v>
      </c>
      <c r="U36" s="20">
        <v>10</v>
      </c>
      <c r="V36" s="20">
        <v>2</v>
      </c>
    </row>
    <row r="37" spans="2:22" ht="20.100000000000001" customHeight="1" thickBot="1" x14ac:dyDescent="0.25">
      <c r="B37" s="4" t="s">
        <v>224</v>
      </c>
      <c r="C37" s="20">
        <v>63</v>
      </c>
      <c r="D37" s="20">
        <v>36</v>
      </c>
      <c r="E37" s="20">
        <v>12</v>
      </c>
      <c r="F37" s="20">
        <v>15</v>
      </c>
      <c r="G37" s="20">
        <v>1</v>
      </c>
      <c r="H37" s="20">
        <v>0</v>
      </c>
      <c r="I37" s="20">
        <v>2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16</v>
      </c>
      <c r="R37" s="20">
        <v>16</v>
      </c>
      <c r="S37" s="20">
        <v>0</v>
      </c>
      <c r="T37" s="20">
        <v>0</v>
      </c>
      <c r="U37" s="20">
        <v>17</v>
      </c>
      <c r="V37" s="20">
        <v>16</v>
      </c>
    </row>
    <row r="38" spans="2:22" ht="20.100000000000001" customHeight="1" thickBot="1" x14ac:dyDescent="0.25">
      <c r="B38" s="4" t="s">
        <v>225</v>
      </c>
      <c r="C38" s="20">
        <v>31</v>
      </c>
      <c r="D38" s="20">
        <v>6</v>
      </c>
      <c r="E38" s="20">
        <v>8</v>
      </c>
      <c r="F38" s="20">
        <v>17</v>
      </c>
      <c r="G38" s="20">
        <v>5</v>
      </c>
      <c r="H38" s="20">
        <v>0</v>
      </c>
      <c r="I38" s="20">
        <v>5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2</v>
      </c>
      <c r="R38" s="20">
        <v>1</v>
      </c>
      <c r="S38" s="20">
        <v>0</v>
      </c>
      <c r="T38" s="20">
        <v>0</v>
      </c>
      <c r="U38" s="20">
        <v>0</v>
      </c>
      <c r="V38" s="20">
        <v>19</v>
      </c>
    </row>
    <row r="39" spans="2:22" ht="20.100000000000001" customHeight="1" thickBot="1" x14ac:dyDescent="0.25">
      <c r="B39" s="4" t="s">
        <v>226</v>
      </c>
      <c r="C39" s="20">
        <v>11</v>
      </c>
      <c r="D39" s="20">
        <v>8</v>
      </c>
      <c r="E39" s="20">
        <v>1</v>
      </c>
      <c r="F39" s="20">
        <v>2</v>
      </c>
      <c r="G39" s="20">
        <v>12</v>
      </c>
      <c r="H39" s="20">
        <v>0</v>
      </c>
      <c r="I39" s="20">
        <v>12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5</v>
      </c>
      <c r="R39" s="20">
        <v>3</v>
      </c>
      <c r="S39" s="20">
        <v>0</v>
      </c>
      <c r="T39" s="20">
        <v>0</v>
      </c>
      <c r="U39" s="20">
        <v>8</v>
      </c>
      <c r="V39" s="20">
        <v>7</v>
      </c>
    </row>
    <row r="40" spans="2:22" ht="20.100000000000001" customHeight="1" thickBot="1" x14ac:dyDescent="0.25">
      <c r="B40" s="4" t="s">
        <v>227</v>
      </c>
      <c r="C40" s="20">
        <v>95</v>
      </c>
      <c r="D40" s="20">
        <v>18</v>
      </c>
      <c r="E40" s="20">
        <v>34</v>
      </c>
      <c r="F40" s="20">
        <v>43</v>
      </c>
      <c r="G40" s="20">
        <v>27</v>
      </c>
      <c r="H40" s="20">
        <v>0</v>
      </c>
      <c r="I40" s="20">
        <v>27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28</v>
      </c>
      <c r="R40" s="20">
        <v>29</v>
      </c>
      <c r="S40" s="20">
        <v>0</v>
      </c>
      <c r="T40" s="20">
        <v>0</v>
      </c>
      <c r="U40" s="20">
        <v>19</v>
      </c>
      <c r="V40" s="20">
        <v>35</v>
      </c>
    </row>
    <row r="41" spans="2:22" ht="20.100000000000001" customHeight="1" thickBot="1" x14ac:dyDescent="0.25">
      <c r="B41" s="4" t="s">
        <v>228</v>
      </c>
      <c r="C41" s="20">
        <v>536</v>
      </c>
      <c r="D41" s="20">
        <v>293</v>
      </c>
      <c r="E41" s="20">
        <v>146</v>
      </c>
      <c r="F41" s="20">
        <v>97</v>
      </c>
      <c r="G41" s="20">
        <v>134</v>
      </c>
      <c r="H41" s="20">
        <v>0</v>
      </c>
      <c r="I41" s="20">
        <v>139</v>
      </c>
      <c r="J41" s="20">
        <v>3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104</v>
      </c>
      <c r="R41" s="20">
        <v>133</v>
      </c>
      <c r="S41" s="20">
        <v>7</v>
      </c>
      <c r="T41" s="20">
        <v>15</v>
      </c>
      <c r="U41" s="20">
        <v>92</v>
      </c>
      <c r="V41" s="20">
        <v>111</v>
      </c>
    </row>
    <row r="42" spans="2:22" ht="20.100000000000001" customHeight="1" thickBot="1" x14ac:dyDescent="0.25">
      <c r="B42" s="4" t="s">
        <v>229</v>
      </c>
      <c r="C42" s="20">
        <v>165</v>
      </c>
      <c r="D42" s="20">
        <v>107</v>
      </c>
      <c r="E42" s="20">
        <v>9</v>
      </c>
      <c r="F42" s="20">
        <v>49</v>
      </c>
      <c r="G42" s="20">
        <v>13</v>
      </c>
      <c r="H42" s="20">
        <v>0</v>
      </c>
      <c r="I42" s="20">
        <v>11</v>
      </c>
      <c r="J42" s="20">
        <v>2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22</v>
      </c>
      <c r="R42" s="20">
        <v>27</v>
      </c>
      <c r="S42" s="20">
        <v>3</v>
      </c>
      <c r="T42" s="20">
        <v>7</v>
      </c>
      <c r="U42" s="20">
        <v>26</v>
      </c>
      <c r="V42" s="20">
        <v>7</v>
      </c>
    </row>
    <row r="43" spans="2:22" ht="20.100000000000001" customHeight="1" thickBot="1" x14ac:dyDescent="0.25">
      <c r="B43" s="4" t="s">
        <v>230</v>
      </c>
      <c r="C43" s="20">
        <v>230</v>
      </c>
      <c r="D43" s="20">
        <v>53</v>
      </c>
      <c r="E43" s="20">
        <v>51</v>
      </c>
      <c r="F43" s="20">
        <v>126</v>
      </c>
      <c r="G43" s="20">
        <v>16</v>
      </c>
      <c r="H43" s="20">
        <v>0</v>
      </c>
      <c r="I43" s="20">
        <v>16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61</v>
      </c>
      <c r="R43" s="20">
        <v>69</v>
      </c>
      <c r="S43" s="20">
        <v>0</v>
      </c>
      <c r="T43" s="20">
        <v>14</v>
      </c>
      <c r="U43" s="20">
        <v>68</v>
      </c>
      <c r="V43" s="20">
        <v>43</v>
      </c>
    </row>
    <row r="44" spans="2:22" ht="20.100000000000001" customHeight="1" thickBot="1" x14ac:dyDescent="0.25">
      <c r="B44" s="4" t="s">
        <v>231</v>
      </c>
      <c r="C44" s="20">
        <v>72</v>
      </c>
      <c r="D44" s="20">
        <v>46</v>
      </c>
      <c r="E44" s="20">
        <v>10</v>
      </c>
      <c r="F44" s="20">
        <v>16</v>
      </c>
      <c r="G44" s="20">
        <v>31</v>
      </c>
      <c r="H44" s="20">
        <v>0</v>
      </c>
      <c r="I44" s="20">
        <v>29</v>
      </c>
      <c r="J44" s="20">
        <v>7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10</v>
      </c>
      <c r="R44" s="20">
        <v>12</v>
      </c>
      <c r="S44" s="20">
        <v>1</v>
      </c>
      <c r="T44" s="20">
        <v>2</v>
      </c>
      <c r="U44" s="20">
        <v>9</v>
      </c>
      <c r="V44" s="20">
        <v>6</v>
      </c>
    </row>
    <row r="45" spans="2:22" ht="20.100000000000001" customHeight="1" thickBot="1" x14ac:dyDescent="0.25">
      <c r="B45" s="4" t="s">
        <v>232</v>
      </c>
      <c r="C45" s="20">
        <v>357</v>
      </c>
      <c r="D45" s="20">
        <v>147</v>
      </c>
      <c r="E45" s="20">
        <v>175</v>
      </c>
      <c r="F45" s="20">
        <v>35</v>
      </c>
      <c r="G45" s="20">
        <v>76</v>
      </c>
      <c r="H45" s="20">
        <v>0</v>
      </c>
      <c r="I45" s="20">
        <v>76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195</v>
      </c>
      <c r="R45" s="20">
        <v>246</v>
      </c>
      <c r="S45" s="20">
        <v>0</v>
      </c>
      <c r="T45" s="20">
        <v>30</v>
      </c>
      <c r="U45" s="20">
        <v>180</v>
      </c>
      <c r="V45" s="20">
        <v>73</v>
      </c>
    </row>
    <row r="46" spans="2:22" ht="20.100000000000001" customHeight="1" thickBot="1" x14ac:dyDescent="0.25">
      <c r="B46" s="4" t="s">
        <v>233</v>
      </c>
      <c r="C46" s="20">
        <v>50</v>
      </c>
      <c r="D46" s="20">
        <v>10</v>
      </c>
      <c r="E46" s="20">
        <v>13</v>
      </c>
      <c r="F46" s="20">
        <v>27</v>
      </c>
      <c r="G46" s="20">
        <v>37</v>
      </c>
      <c r="H46" s="20">
        <v>0</v>
      </c>
      <c r="I46" s="20">
        <v>35</v>
      </c>
      <c r="J46" s="20">
        <v>2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11</v>
      </c>
      <c r="R46" s="20">
        <v>45</v>
      </c>
      <c r="S46" s="20">
        <v>0</v>
      </c>
      <c r="T46" s="20">
        <v>6</v>
      </c>
      <c r="U46" s="20">
        <v>40</v>
      </c>
      <c r="V46" s="20">
        <v>5</v>
      </c>
    </row>
    <row r="47" spans="2:22" ht="20.100000000000001" customHeight="1" thickBot="1" x14ac:dyDescent="0.25">
      <c r="B47" s="4" t="s">
        <v>234</v>
      </c>
      <c r="C47" s="20">
        <v>766</v>
      </c>
      <c r="D47" s="20">
        <v>473</v>
      </c>
      <c r="E47" s="20">
        <v>209</v>
      </c>
      <c r="F47" s="20">
        <v>84</v>
      </c>
      <c r="G47" s="20">
        <v>70</v>
      </c>
      <c r="H47" s="20">
        <v>0</v>
      </c>
      <c r="I47" s="20">
        <v>74</v>
      </c>
      <c r="J47" s="20">
        <v>5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259</v>
      </c>
      <c r="R47" s="20">
        <v>271</v>
      </c>
      <c r="S47" s="20">
        <v>3</v>
      </c>
      <c r="T47" s="20">
        <v>9</v>
      </c>
      <c r="U47" s="20">
        <v>252</v>
      </c>
      <c r="V47" s="20">
        <v>138</v>
      </c>
    </row>
    <row r="48" spans="2:22" ht="20.100000000000001" customHeight="1" thickBot="1" x14ac:dyDescent="0.25">
      <c r="B48" s="4" t="s">
        <v>235</v>
      </c>
      <c r="C48" s="20">
        <v>85</v>
      </c>
      <c r="D48" s="20">
        <v>28</v>
      </c>
      <c r="E48" s="20">
        <v>44</v>
      </c>
      <c r="F48" s="20">
        <v>13</v>
      </c>
      <c r="G48" s="20">
        <v>41</v>
      </c>
      <c r="H48" s="20">
        <v>0</v>
      </c>
      <c r="I48" s="20">
        <v>41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53</v>
      </c>
      <c r="R48" s="20">
        <v>54</v>
      </c>
      <c r="S48" s="20">
        <v>0</v>
      </c>
      <c r="T48" s="20">
        <v>1</v>
      </c>
      <c r="U48" s="20">
        <v>52</v>
      </c>
      <c r="V48" s="20">
        <v>24</v>
      </c>
    </row>
    <row r="49" spans="2:23" ht="20.100000000000001" customHeight="1" thickBot="1" x14ac:dyDescent="0.25">
      <c r="B49" s="4" t="s">
        <v>236</v>
      </c>
      <c r="C49" s="20">
        <v>52</v>
      </c>
      <c r="D49" s="20">
        <v>14</v>
      </c>
      <c r="E49" s="20">
        <v>26</v>
      </c>
      <c r="F49" s="20">
        <v>12</v>
      </c>
      <c r="G49" s="20">
        <v>9</v>
      </c>
      <c r="H49" s="20">
        <v>0</v>
      </c>
      <c r="I49" s="20">
        <v>9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18</v>
      </c>
      <c r="R49" s="20">
        <v>16</v>
      </c>
      <c r="S49" s="20">
        <v>0</v>
      </c>
      <c r="T49" s="20">
        <v>0</v>
      </c>
      <c r="U49" s="20">
        <v>25</v>
      </c>
      <c r="V49" s="20">
        <v>12</v>
      </c>
    </row>
    <row r="50" spans="2:23" ht="20.100000000000001" customHeight="1" thickBot="1" x14ac:dyDescent="0.25">
      <c r="B50" s="4" t="s">
        <v>237</v>
      </c>
      <c r="C50" s="20">
        <v>203</v>
      </c>
      <c r="D50" s="20">
        <v>80</v>
      </c>
      <c r="E50" s="20">
        <v>73</v>
      </c>
      <c r="F50" s="20">
        <v>50</v>
      </c>
      <c r="G50" s="20">
        <v>37</v>
      </c>
      <c r="H50" s="20">
        <v>0</v>
      </c>
      <c r="I50" s="20">
        <v>37</v>
      </c>
      <c r="J50" s="20">
        <v>2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55</v>
      </c>
      <c r="R50" s="20">
        <v>60</v>
      </c>
      <c r="S50" s="20">
        <v>1</v>
      </c>
      <c r="T50" s="20">
        <v>5</v>
      </c>
      <c r="U50" s="20">
        <v>32</v>
      </c>
      <c r="V50" s="20">
        <v>49</v>
      </c>
    </row>
    <row r="51" spans="2:23" ht="20.100000000000001" customHeight="1" thickBot="1" x14ac:dyDescent="0.25">
      <c r="B51" s="4" t="s">
        <v>238</v>
      </c>
      <c r="C51" s="20">
        <v>15</v>
      </c>
      <c r="D51" s="20">
        <v>10</v>
      </c>
      <c r="E51" s="20">
        <v>2</v>
      </c>
      <c r="F51" s="20">
        <v>3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2</v>
      </c>
      <c r="R51" s="20">
        <v>4</v>
      </c>
      <c r="S51" s="20">
        <v>0</v>
      </c>
      <c r="T51" s="20">
        <v>0</v>
      </c>
      <c r="U51" s="20">
        <v>4</v>
      </c>
      <c r="V51" s="20">
        <v>6</v>
      </c>
    </row>
    <row r="52" spans="2:23" ht="20.100000000000001" customHeight="1" thickBot="1" x14ac:dyDescent="0.25">
      <c r="B52" s="4" t="s">
        <v>239</v>
      </c>
      <c r="C52" s="20">
        <v>54</v>
      </c>
      <c r="D52" s="20">
        <v>27</v>
      </c>
      <c r="E52" s="20">
        <v>17</v>
      </c>
      <c r="F52" s="20">
        <v>10</v>
      </c>
      <c r="G52" s="20">
        <v>18</v>
      </c>
      <c r="H52" s="20">
        <v>0</v>
      </c>
      <c r="I52" s="20">
        <v>18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21</v>
      </c>
      <c r="R52" s="20">
        <v>51</v>
      </c>
      <c r="S52" s="20">
        <v>0</v>
      </c>
      <c r="T52" s="20">
        <v>2</v>
      </c>
      <c r="U52" s="20">
        <v>24</v>
      </c>
      <c r="V52" s="20">
        <v>10</v>
      </c>
    </row>
    <row r="53" spans="2:23" ht="20.100000000000001" customHeight="1" thickBot="1" x14ac:dyDescent="0.25">
      <c r="B53" s="4" t="s">
        <v>240</v>
      </c>
      <c r="C53" s="20">
        <v>96</v>
      </c>
      <c r="D53" s="20">
        <v>40</v>
      </c>
      <c r="E53" s="20">
        <v>55</v>
      </c>
      <c r="F53" s="20">
        <v>1</v>
      </c>
      <c r="G53" s="20">
        <v>44</v>
      </c>
      <c r="H53" s="20">
        <v>0</v>
      </c>
      <c r="I53" s="20">
        <v>44</v>
      </c>
      <c r="J53" s="20">
        <v>1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46</v>
      </c>
      <c r="R53" s="20">
        <v>53</v>
      </c>
      <c r="S53" s="20">
        <v>0</v>
      </c>
      <c r="T53" s="20">
        <v>0</v>
      </c>
      <c r="U53" s="20">
        <v>45</v>
      </c>
      <c r="V53" s="20">
        <v>20</v>
      </c>
    </row>
    <row r="54" spans="2:23" ht="20.100000000000001" customHeight="1" thickBot="1" x14ac:dyDescent="0.25">
      <c r="B54" s="4" t="s">
        <v>241</v>
      </c>
      <c r="C54" s="20">
        <v>549</v>
      </c>
      <c r="D54" s="20">
        <v>180</v>
      </c>
      <c r="E54" s="20">
        <v>254</v>
      </c>
      <c r="F54" s="20">
        <v>115</v>
      </c>
      <c r="G54" s="20">
        <v>147</v>
      </c>
      <c r="H54" s="20">
        <v>0</v>
      </c>
      <c r="I54" s="20">
        <v>132</v>
      </c>
      <c r="J54" s="20">
        <v>18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226</v>
      </c>
      <c r="R54" s="20">
        <v>339</v>
      </c>
      <c r="S54" s="20">
        <v>10</v>
      </c>
      <c r="T54" s="20">
        <v>8</v>
      </c>
      <c r="U54" s="20">
        <v>201</v>
      </c>
      <c r="V54" s="20">
        <v>132</v>
      </c>
    </row>
    <row r="55" spans="2:23" ht="20.100000000000001" customHeight="1" thickBot="1" x14ac:dyDescent="0.25">
      <c r="B55" s="4" t="s">
        <v>242</v>
      </c>
      <c r="C55" s="20">
        <v>220</v>
      </c>
      <c r="D55" s="20">
        <v>104</v>
      </c>
      <c r="E55" s="20">
        <v>46</v>
      </c>
      <c r="F55" s="20">
        <v>70</v>
      </c>
      <c r="G55" s="20">
        <v>144</v>
      </c>
      <c r="H55" s="20">
        <v>0</v>
      </c>
      <c r="I55" s="20">
        <v>140</v>
      </c>
      <c r="J55" s="20">
        <v>8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139</v>
      </c>
      <c r="R55" s="20">
        <v>153</v>
      </c>
      <c r="S55" s="20">
        <v>0</v>
      </c>
      <c r="T55" s="20">
        <v>12</v>
      </c>
      <c r="U55" s="20">
        <v>109</v>
      </c>
      <c r="V55" s="20">
        <v>114</v>
      </c>
    </row>
    <row r="56" spans="2:23" ht="20.100000000000001" customHeight="1" thickBot="1" x14ac:dyDescent="0.25">
      <c r="B56" s="4" t="s">
        <v>243</v>
      </c>
      <c r="C56" s="20">
        <v>89</v>
      </c>
      <c r="D56" s="20">
        <v>13</v>
      </c>
      <c r="E56" s="20">
        <v>22</v>
      </c>
      <c r="F56" s="20">
        <v>54</v>
      </c>
      <c r="G56" s="20">
        <v>12</v>
      </c>
      <c r="H56" s="20">
        <v>0</v>
      </c>
      <c r="I56" s="20">
        <v>11</v>
      </c>
      <c r="J56" s="20">
        <v>1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27</v>
      </c>
      <c r="R56" s="20">
        <v>27</v>
      </c>
      <c r="S56" s="20">
        <v>2</v>
      </c>
      <c r="T56" s="20">
        <v>1</v>
      </c>
      <c r="U56" s="20">
        <v>16</v>
      </c>
      <c r="V56" s="20">
        <v>20</v>
      </c>
    </row>
    <row r="57" spans="2:23" ht="20.100000000000001" customHeight="1" thickBot="1" x14ac:dyDescent="0.25">
      <c r="B57" s="4" t="s">
        <v>244</v>
      </c>
      <c r="C57" s="20">
        <v>39</v>
      </c>
      <c r="D57" s="20">
        <v>17</v>
      </c>
      <c r="E57" s="20">
        <v>15</v>
      </c>
      <c r="F57" s="20">
        <v>7</v>
      </c>
      <c r="G57" s="20">
        <v>12</v>
      </c>
      <c r="H57" s="20">
        <v>0</v>
      </c>
      <c r="I57" s="20">
        <v>13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9</v>
      </c>
      <c r="R57" s="20">
        <v>10</v>
      </c>
      <c r="S57" s="20">
        <v>1</v>
      </c>
      <c r="T57" s="20">
        <v>4</v>
      </c>
      <c r="U57" s="20">
        <v>5</v>
      </c>
      <c r="V57" s="20">
        <v>3</v>
      </c>
    </row>
    <row r="58" spans="2:23" ht="20.100000000000001" customHeight="1" thickBot="1" x14ac:dyDescent="0.25">
      <c r="B58" s="4" t="s">
        <v>270</v>
      </c>
      <c r="C58" s="20">
        <v>31</v>
      </c>
      <c r="D58" s="20">
        <v>9</v>
      </c>
      <c r="E58" s="20">
        <v>17</v>
      </c>
      <c r="F58" s="20">
        <v>5</v>
      </c>
      <c r="G58" s="20">
        <v>12</v>
      </c>
      <c r="H58" s="20">
        <v>0</v>
      </c>
      <c r="I58" s="20">
        <v>12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9</v>
      </c>
      <c r="R58" s="20">
        <v>10</v>
      </c>
      <c r="S58" s="20">
        <v>0</v>
      </c>
      <c r="T58" s="20">
        <v>5</v>
      </c>
      <c r="U58" s="20">
        <v>15</v>
      </c>
      <c r="V58" s="20">
        <v>6</v>
      </c>
    </row>
    <row r="59" spans="2:23" ht="20.100000000000001" customHeight="1" thickBot="1" x14ac:dyDescent="0.25">
      <c r="B59" s="4" t="s">
        <v>246</v>
      </c>
      <c r="C59" s="20">
        <v>296</v>
      </c>
      <c r="D59" s="20">
        <v>254</v>
      </c>
      <c r="E59" s="20">
        <v>19</v>
      </c>
      <c r="F59" s="20">
        <v>23</v>
      </c>
      <c r="G59" s="20">
        <v>79</v>
      </c>
      <c r="H59" s="20">
        <v>0</v>
      </c>
      <c r="I59" s="20">
        <v>80</v>
      </c>
      <c r="J59" s="20">
        <v>4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83</v>
      </c>
      <c r="R59" s="20">
        <v>84</v>
      </c>
      <c r="S59" s="20">
        <v>5</v>
      </c>
      <c r="T59" s="20">
        <v>23</v>
      </c>
      <c r="U59" s="20">
        <v>78</v>
      </c>
      <c r="V59" s="20">
        <v>51</v>
      </c>
    </row>
    <row r="60" spans="2:23" ht="20.100000000000001" customHeight="1" thickBot="1" x14ac:dyDescent="0.25">
      <c r="B60" s="4" t="s">
        <v>247</v>
      </c>
      <c r="C60" s="20">
        <v>16</v>
      </c>
      <c r="D60" s="20">
        <v>5</v>
      </c>
      <c r="E60" s="20">
        <v>9</v>
      </c>
      <c r="F60" s="20">
        <v>2</v>
      </c>
      <c r="G60" s="20">
        <v>3</v>
      </c>
      <c r="H60" s="20">
        <v>0</v>
      </c>
      <c r="I60" s="20">
        <v>3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2</v>
      </c>
      <c r="R60" s="20">
        <v>2</v>
      </c>
      <c r="S60" s="20">
        <v>0</v>
      </c>
      <c r="T60" s="20">
        <v>0</v>
      </c>
      <c r="U60" s="20">
        <v>10</v>
      </c>
      <c r="V60" s="20">
        <v>2</v>
      </c>
    </row>
    <row r="61" spans="2:23" ht="20.100000000000001" customHeight="1" thickBot="1" x14ac:dyDescent="0.25">
      <c r="B61" s="7" t="s">
        <v>22</v>
      </c>
      <c r="C61" s="9">
        <f>SUM(C11:C60)</f>
        <v>8577</v>
      </c>
      <c r="D61" s="9">
        <f t="shared" ref="D61:V61" si="0">SUM(D11:D60)</f>
        <v>3567</v>
      </c>
      <c r="E61" s="9">
        <f t="shared" si="0"/>
        <v>3168</v>
      </c>
      <c r="F61" s="9">
        <f t="shared" si="0"/>
        <v>1842</v>
      </c>
      <c r="G61" s="9">
        <f t="shared" si="0"/>
        <v>2687</v>
      </c>
      <c r="H61" s="9">
        <f t="shared" si="0"/>
        <v>4</v>
      </c>
      <c r="I61" s="9">
        <f t="shared" si="0"/>
        <v>2664</v>
      </c>
      <c r="J61" s="9">
        <f t="shared" si="0"/>
        <v>118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3058</v>
      </c>
      <c r="R61" s="9">
        <f t="shared" si="0"/>
        <v>3576</v>
      </c>
      <c r="S61" s="9">
        <f t="shared" si="0"/>
        <v>69</v>
      </c>
      <c r="T61" s="9">
        <f t="shared" si="0"/>
        <v>227</v>
      </c>
      <c r="U61" s="9">
        <f t="shared" si="0"/>
        <v>2853</v>
      </c>
      <c r="V61" s="9">
        <f t="shared" si="0"/>
        <v>1948</v>
      </c>
    </row>
    <row r="62" spans="2:23" ht="20.100000000000001" customHeight="1" x14ac:dyDescent="0.2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</row>
    <row r="63" spans="2:23" ht="20.100000000000001" customHeight="1" x14ac:dyDescent="0.2"/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M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37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" customWidth="1"/>
    <col min="56" max="56" width="17" bestFit="1" customWidth="1"/>
    <col min="57" max="57" width="11.25" bestFit="1" customWidth="1"/>
    <col min="58" max="58" width="1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5" width="11.25" bestFit="1" customWidth="1"/>
    <col min="86" max="87" width="14.875" customWidth="1"/>
    <col min="88" max="88" width="17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89" t="s">
        <v>63</v>
      </c>
      <c r="D9" s="86"/>
      <c r="E9" s="86"/>
      <c r="F9" s="90"/>
      <c r="G9" s="89" t="s">
        <v>64</v>
      </c>
      <c r="H9" s="86"/>
      <c r="I9" s="86"/>
      <c r="J9" s="90"/>
      <c r="K9" s="89" t="s">
        <v>65</v>
      </c>
      <c r="L9" s="86"/>
      <c r="M9" s="86"/>
      <c r="N9" s="90"/>
      <c r="O9" s="89" t="s">
        <v>66</v>
      </c>
      <c r="P9" s="86"/>
      <c r="Q9" s="86"/>
      <c r="R9" s="90"/>
      <c r="S9" s="89" t="s">
        <v>67</v>
      </c>
      <c r="T9" s="86"/>
      <c r="U9" s="86"/>
      <c r="V9" s="90"/>
      <c r="W9" s="89" t="s">
        <v>68</v>
      </c>
      <c r="X9" s="86"/>
      <c r="Y9" s="86"/>
      <c r="Z9" s="90"/>
      <c r="AA9" s="89" t="s">
        <v>69</v>
      </c>
      <c r="AB9" s="86"/>
      <c r="AC9" s="86"/>
      <c r="AD9" s="90"/>
      <c r="AE9" s="89" t="s">
        <v>70</v>
      </c>
      <c r="AF9" s="86"/>
      <c r="AG9" s="86"/>
      <c r="AH9" s="90"/>
      <c r="AI9" s="89" t="s">
        <v>71</v>
      </c>
      <c r="AJ9" s="86"/>
      <c r="AK9" s="86"/>
      <c r="AL9" s="90"/>
      <c r="AM9" s="89" t="s">
        <v>72</v>
      </c>
      <c r="AN9" s="86"/>
      <c r="AO9" s="86"/>
      <c r="AP9" s="90"/>
      <c r="AQ9" s="89" t="s">
        <v>73</v>
      </c>
      <c r="AR9" s="86"/>
      <c r="AS9" s="86"/>
      <c r="AT9" s="90"/>
      <c r="AU9" s="89" t="s">
        <v>284</v>
      </c>
      <c r="AV9" s="86"/>
      <c r="AW9" s="86"/>
      <c r="AX9" s="90"/>
      <c r="AY9" s="89" t="s">
        <v>74</v>
      </c>
      <c r="AZ9" s="86"/>
      <c r="BA9" s="86"/>
      <c r="BB9" s="90"/>
      <c r="BC9" s="89" t="s">
        <v>267</v>
      </c>
      <c r="BD9" s="86"/>
      <c r="BE9" s="86"/>
      <c r="BF9" s="90"/>
      <c r="BG9" s="89" t="s">
        <v>75</v>
      </c>
      <c r="BH9" s="86"/>
      <c r="BI9" s="86"/>
      <c r="BJ9" s="90"/>
      <c r="BK9" s="89" t="s">
        <v>76</v>
      </c>
      <c r="BL9" s="86"/>
      <c r="BM9" s="86"/>
      <c r="BN9" s="90"/>
      <c r="BO9" s="89" t="s">
        <v>77</v>
      </c>
      <c r="BP9" s="86"/>
      <c r="BQ9" s="86"/>
      <c r="BR9" s="90"/>
      <c r="BS9" s="89" t="s">
        <v>78</v>
      </c>
      <c r="BT9" s="86"/>
      <c r="BU9" s="86"/>
      <c r="BV9" s="90"/>
      <c r="BW9" s="89" t="s">
        <v>79</v>
      </c>
      <c r="BX9" s="86"/>
      <c r="BY9" s="86"/>
      <c r="BZ9" s="90"/>
      <c r="CA9" s="89" t="s">
        <v>80</v>
      </c>
      <c r="CB9" s="86"/>
      <c r="CC9" s="86"/>
      <c r="CD9" s="90"/>
      <c r="CE9" s="89" t="s">
        <v>268</v>
      </c>
      <c r="CF9" s="86"/>
      <c r="CG9" s="86"/>
      <c r="CH9" s="86"/>
      <c r="CI9" s="89" t="s">
        <v>269</v>
      </c>
      <c r="CJ9" s="86"/>
      <c r="CK9" s="86"/>
      <c r="CL9" s="86"/>
    </row>
    <row r="10" spans="2:90" ht="42.75" customHeight="1" thickBot="1" x14ac:dyDescent="0.25">
      <c r="C10" s="8" t="s">
        <v>31</v>
      </c>
      <c r="D10" s="8" t="s">
        <v>81</v>
      </c>
      <c r="E10" s="8" t="s">
        <v>33</v>
      </c>
      <c r="F10" s="8" t="s">
        <v>34</v>
      </c>
      <c r="G10" s="8" t="s">
        <v>31</v>
      </c>
      <c r="H10" s="8" t="s">
        <v>81</v>
      </c>
      <c r="I10" s="8" t="s">
        <v>33</v>
      </c>
      <c r="J10" s="8" t="s">
        <v>34</v>
      </c>
      <c r="K10" s="8" t="s">
        <v>31</v>
      </c>
      <c r="L10" s="8" t="s">
        <v>81</v>
      </c>
      <c r="M10" s="8" t="s">
        <v>33</v>
      </c>
      <c r="N10" s="8" t="s">
        <v>34</v>
      </c>
      <c r="O10" s="8" t="s">
        <v>31</v>
      </c>
      <c r="P10" s="8" t="s">
        <v>81</v>
      </c>
      <c r="Q10" s="8" t="s">
        <v>33</v>
      </c>
      <c r="R10" s="8" t="s">
        <v>34</v>
      </c>
      <c r="S10" s="8" t="s">
        <v>31</v>
      </c>
      <c r="T10" s="8" t="s">
        <v>81</v>
      </c>
      <c r="U10" s="8" t="s">
        <v>33</v>
      </c>
      <c r="V10" s="8" t="s">
        <v>34</v>
      </c>
      <c r="W10" s="8" t="s">
        <v>31</v>
      </c>
      <c r="X10" s="8" t="s">
        <v>81</v>
      </c>
      <c r="Y10" s="8" t="s">
        <v>33</v>
      </c>
      <c r="Z10" s="8" t="s">
        <v>34</v>
      </c>
      <c r="AA10" s="8" t="s">
        <v>31</v>
      </c>
      <c r="AB10" s="8" t="s">
        <v>81</v>
      </c>
      <c r="AC10" s="8" t="s">
        <v>33</v>
      </c>
      <c r="AD10" s="8" t="s">
        <v>34</v>
      </c>
      <c r="AE10" s="8" t="s">
        <v>31</v>
      </c>
      <c r="AF10" s="8" t="s">
        <v>81</v>
      </c>
      <c r="AG10" s="8" t="s">
        <v>33</v>
      </c>
      <c r="AH10" s="8" t="s">
        <v>34</v>
      </c>
      <c r="AI10" s="8" t="s">
        <v>31</v>
      </c>
      <c r="AJ10" s="8" t="s">
        <v>81</v>
      </c>
      <c r="AK10" s="8" t="s">
        <v>33</v>
      </c>
      <c r="AL10" s="8" t="s">
        <v>34</v>
      </c>
      <c r="AM10" s="8" t="s">
        <v>31</v>
      </c>
      <c r="AN10" s="8" t="s">
        <v>81</v>
      </c>
      <c r="AO10" s="8" t="s">
        <v>33</v>
      </c>
      <c r="AP10" s="8" t="s">
        <v>34</v>
      </c>
      <c r="AQ10" s="8" t="s">
        <v>31</v>
      </c>
      <c r="AR10" s="8" t="s">
        <v>81</v>
      </c>
      <c r="AS10" s="8" t="s">
        <v>33</v>
      </c>
      <c r="AT10" s="8" t="s">
        <v>34</v>
      </c>
      <c r="AU10" s="76" t="s">
        <v>31</v>
      </c>
      <c r="AV10" s="76" t="s">
        <v>81</v>
      </c>
      <c r="AW10" s="76" t="s">
        <v>33</v>
      </c>
      <c r="AX10" s="76" t="s">
        <v>34</v>
      </c>
      <c r="AY10" s="8" t="s">
        <v>31</v>
      </c>
      <c r="AZ10" s="8" t="s">
        <v>81</v>
      </c>
      <c r="BA10" s="8" t="s">
        <v>33</v>
      </c>
      <c r="BB10" s="8" t="s">
        <v>34</v>
      </c>
      <c r="BC10" s="57" t="s">
        <v>31</v>
      </c>
      <c r="BD10" s="57" t="s">
        <v>81</v>
      </c>
      <c r="BE10" s="57" t="s">
        <v>33</v>
      </c>
      <c r="BF10" s="57" t="s">
        <v>34</v>
      </c>
      <c r="BG10" s="8" t="s">
        <v>31</v>
      </c>
      <c r="BH10" s="8" t="s">
        <v>81</v>
      </c>
      <c r="BI10" s="8" t="s">
        <v>33</v>
      </c>
      <c r="BJ10" s="8" t="s">
        <v>34</v>
      </c>
      <c r="BK10" s="8" t="s">
        <v>31</v>
      </c>
      <c r="BL10" s="8" t="s">
        <v>81</v>
      </c>
      <c r="BM10" s="8" t="s">
        <v>33</v>
      </c>
      <c r="BN10" s="8" t="s">
        <v>34</v>
      </c>
      <c r="BO10" s="8" t="s">
        <v>31</v>
      </c>
      <c r="BP10" s="8" t="s">
        <v>81</v>
      </c>
      <c r="BQ10" s="8" t="s">
        <v>33</v>
      </c>
      <c r="BR10" s="8" t="s">
        <v>34</v>
      </c>
      <c r="BS10" s="8" t="s">
        <v>31</v>
      </c>
      <c r="BT10" s="8" t="s">
        <v>81</v>
      </c>
      <c r="BU10" s="8" t="s">
        <v>33</v>
      </c>
      <c r="BV10" s="8" t="s">
        <v>34</v>
      </c>
      <c r="BW10" s="8" t="s">
        <v>31</v>
      </c>
      <c r="BX10" s="8" t="s">
        <v>81</v>
      </c>
      <c r="BY10" s="8" t="s">
        <v>33</v>
      </c>
      <c r="BZ10" s="8" t="s">
        <v>34</v>
      </c>
      <c r="CA10" s="8" t="s">
        <v>31</v>
      </c>
      <c r="CB10" s="8" t="s">
        <v>81</v>
      </c>
      <c r="CC10" s="8" t="s">
        <v>33</v>
      </c>
      <c r="CD10" s="8" t="s">
        <v>34</v>
      </c>
      <c r="CE10" s="57" t="s">
        <v>31</v>
      </c>
      <c r="CF10" s="57" t="s">
        <v>81</v>
      </c>
      <c r="CG10" s="57" t="s">
        <v>33</v>
      </c>
      <c r="CH10" s="57" t="s">
        <v>34</v>
      </c>
      <c r="CI10" s="57" t="s">
        <v>31</v>
      </c>
      <c r="CJ10" s="57" t="s">
        <v>81</v>
      </c>
      <c r="CK10" s="57" t="s">
        <v>33</v>
      </c>
      <c r="CL10" s="57" t="s">
        <v>34</v>
      </c>
    </row>
    <row r="11" spans="2:90" ht="20.100000000000001" customHeight="1" thickBot="1" x14ac:dyDescent="0.25">
      <c r="B11" s="3" t="s">
        <v>198</v>
      </c>
      <c r="C11" s="19">
        <v>383</v>
      </c>
      <c r="D11" s="19">
        <v>7</v>
      </c>
      <c r="E11" s="19">
        <v>377</v>
      </c>
      <c r="F11" s="19">
        <v>497</v>
      </c>
      <c r="G11" s="19">
        <v>6</v>
      </c>
      <c r="H11" s="19">
        <v>0</v>
      </c>
      <c r="I11" s="19">
        <v>4</v>
      </c>
      <c r="J11" s="19">
        <v>6</v>
      </c>
      <c r="K11" s="19">
        <v>2</v>
      </c>
      <c r="L11" s="19">
        <v>0</v>
      </c>
      <c r="M11" s="19">
        <v>1</v>
      </c>
      <c r="N11" s="19">
        <v>1</v>
      </c>
      <c r="O11" s="19">
        <v>0</v>
      </c>
      <c r="P11" s="19">
        <v>0</v>
      </c>
      <c r="Q11" s="19">
        <v>0</v>
      </c>
      <c r="R11" s="19">
        <v>0</v>
      </c>
      <c r="S11" s="19">
        <v>18</v>
      </c>
      <c r="T11" s="19">
        <v>5</v>
      </c>
      <c r="U11" s="19">
        <v>21</v>
      </c>
      <c r="V11" s="19">
        <v>4</v>
      </c>
      <c r="W11" s="19">
        <v>130</v>
      </c>
      <c r="X11" s="19">
        <v>0</v>
      </c>
      <c r="Y11" s="19">
        <v>139</v>
      </c>
      <c r="Z11" s="19">
        <v>178</v>
      </c>
      <c r="AA11" s="19">
        <v>0</v>
      </c>
      <c r="AB11" s="19">
        <v>0</v>
      </c>
      <c r="AC11" s="19">
        <v>0</v>
      </c>
      <c r="AD11" s="19">
        <v>0</v>
      </c>
      <c r="AE11" s="19">
        <v>4</v>
      </c>
      <c r="AF11" s="19">
        <v>0</v>
      </c>
      <c r="AG11" s="19">
        <v>4</v>
      </c>
      <c r="AH11" s="19">
        <v>7</v>
      </c>
      <c r="AI11" s="19">
        <v>0</v>
      </c>
      <c r="AJ11" s="19">
        <v>0</v>
      </c>
      <c r="AK11" s="19">
        <v>0</v>
      </c>
      <c r="AL11" s="19">
        <v>0</v>
      </c>
      <c r="AM11" s="19">
        <v>3</v>
      </c>
      <c r="AN11" s="19">
        <v>0</v>
      </c>
      <c r="AO11" s="19">
        <v>4</v>
      </c>
      <c r="AP11" s="19">
        <v>0</v>
      </c>
      <c r="AQ11" s="19">
        <v>83</v>
      </c>
      <c r="AR11" s="19">
        <v>0</v>
      </c>
      <c r="AS11" s="19">
        <v>49</v>
      </c>
      <c r="AT11" s="19">
        <v>88</v>
      </c>
      <c r="AU11" s="19">
        <v>0</v>
      </c>
      <c r="AV11" s="19">
        <v>0</v>
      </c>
      <c r="AW11" s="19">
        <v>0</v>
      </c>
      <c r="AX11" s="19">
        <v>0</v>
      </c>
      <c r="AY11" s="19">
        <v>8</v>
      </c>
      <c r="AZ11" s="19">
        <v>0</v>
      </c>
      <c r="BA11" s="19">
        <v>6</v>
      </c>
      <c r="BB11" s="19">
        <v>10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1</v>
      </c>
      <c r="BL11" s="19">
        <v>0</v>
      </c>
      <c r="BM11" s="19">
        <v>4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19">
        <v>10</v>
      </c>
      <c r="BT11" s="19">
        <v>0</v>
      </c>
      <c r="BU11" s="19">
        <v>11</v>
      </c>
      <c r="BV11" s="19">
        <v>10</v>
      </c>
      <c r="BW11" s="19">
        <v>17</v>
      </c>
      <c r="BX11" s="19">
        <v>2</v>
      </c>
      <c r="BY11" s="19">
        <v>20</v>
      </c>
      <c r="BZ11" s="19">
        <v>22</v>
      </c>
      <c r="CA11" s="19">
        <v>101</v>
      </c>
      <c r="CB11" s="19">
        <v>0</v>
      </c>
      <c r="CC11" s="19">
        <v>114</v>
      </c>
      <c r="CD11" s="19">
        <v>171</v>
      </c>
      <c r="CE11" s="19">
        <v>0</v>
      </c>
      <c r="CF11" s="19">
        <v>0</v>
      </c>
      <c r="CG11" s="19">
        <v>0</v>
      </c>
      <c r="CH11" s="19">
        <v>0</v>
      </c>
      <c r="CI11" s="19">
        <v>0</v>
      </c>
      <c r="CJ11" s="19">
        <v>0</v>
      </c>
      <c r="CK11" s="19">
        <v>0</v>
      </c>
      <c r="CL11" s="19">
        <v>0</v>
      </c>
    </row>
    <row r="12" spans="2:90" ht="20.100000000000001" customHeight="1" thickBot="1" x14ac:dyDescent="0.25">
      <c r="B12" s="4" t="s">
        <v>199</v>
      </c>
      <c r="C12" s="20">
        <v>583</v>
      </c>
      <c r="D12" s="20">
        <v>96</v>
      </c>
      <c r="E12" s="20">
        <v>811</v>
      </c>
      <c r="F12" s="20">
        <v>462</v>
      </c>
      <c r="G12" s="20">
        <v>9</v>
      </c>
      <c r="H12" s="20">
        <v>0</v>
      </c>
      <c r="I12" s="20">
        <v>8</v>
      </c>
      <c r="J12" s="20">
        <v>5</v>
      </c>
      <c r="K12" s="20">
        <v>0</v>
      </c>
      <c r="L12" s="20">
        <v>0</v>
      </c>
      <c r="M12" s="20">
        <v>0</v>
      </c>
      <c r="N12" s="20">
        <v>1</v>
      </c>
      <c r="O12" s="20">
        <v>0</v>
      </c>
      <c r="P12" s="20">
        <v>0</v>
      </c>
      <c r="Q12" s="20">
        <v>1</v>
      </c>
      <c r="R12" s="20">
        <v>0</v>
      </c>
      <c r="S12" s="20">
        <v>13</v>
      </c>
      <c r="T12" s="20">
        <v>45</v>
      </c>
      <c r="U12" s="20">
        <v>61</v>
      </c>
      <c r="V12" s="20">
        <v>1</v>
      </c>
      <c r="W12" s="20">
        <v>207</v>
      </c>
      <c r="X12" s="20">
        <v>0</v>
      </c>
      <c r="Y12" s="20">
        <v>266</v>
      </c>
      <c r="Z12" s="20">
        <v>176</v>
      </c>
      <c r="AA12" s="20">
        <v>2</v>
      </c>
      <c r="AB12" s="20">
        <v>0</v>
      </c>
      <c r="AC12" s="20">
        <v>2</v>
      </c>
      <c r="AD12" s="20">
        <v>0</v>
      </c>
      <c r="AE12" s="20">
        <v>1</v>
      </c>
      <c r="AF12" s="20">
        <v>0</v>
      </c>
      <c r="AG12" s="20">
        <v>2</v>
      </c>
      <c r="AH12" s="20">
        <v>1</v>
      </c>
      <c r="AI12" s="20">
        <v>0</v>
      </c>
      <c r="AJ12" s="20">
        <v>0</v>
      </c>
      <c r="AK12" s="20">
        <v>0</v>
      </c>
      <c r="AL12" s="20">
        <v>0</v>
      </c>
      <c r="AM12" s="20">
        <v>3</v>
      </c>
      <c r="AN12" s="20">
        <v>9</v>
      </c>
      <c r="AO12" s="20">
        <v>13</v>
      </c>
      <c r="AP12" s="20">
        <v>0</v>
      </c>
      <c r="AQ12" s="20">
        <v>105</v>
      </c>
      <c r="AR12" s="20">
        <v>0</v>
      </c>
      <c r="AS12" s="20">
        <v>139</v>
      </c>
      <c r="AT12" s="20">
        <v>71</v>
      </c>
      <c r="AU12" s="20">
        <v>0</v>
      </c>
      <c r="AV12" s="20">
        <v>0</v>
      </c>
      <c r="AW12" s="20">
        <v>0</v>
      </c>
      <c r="AX12" s="20">
        <v>0</v>
      </c>
      <c r="AY12" s="20">
        <v>7</v>
      </c>
      <c r="AZ12" s="20">
        <v>0</v>
      </c>
      <c r="BA12" s="20">
        <v>8</v>
      </c>
      <c r="BB12" s="20">
        <v>7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35</v>
      </c>
      <c r="BT12" s="20">
        <v>0</v>
      </c>
      <c r="BU12" s="20">
        <v>29</v>
      </c>
      <c r="BV12" s="20">
        <v>39</v>
      </c>
      <c r="BW12" s="20">
        <v>10</v>
      </c>
      <c r="BX12" s="20">
        <v>42</v>
      </c>
      <c r="BY12" s="20">
        <v>52</v>
      </c>
      <c r="BZ12" s="20">
        <v>4</v>
      </c>
      <c r="CA12" s="20">
        <v>191</v>
      </c>
      <c r="CB12" s="20">
        <v>0</v>
      </c>
      <c r="CC12" s="20">
        <v>230</v>
      </c>
      <c r="CD12" s="20">
        <v>157</v>
      </c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</row>
    <row r="13" spans="2:90" ht="20.100000000000001" customHeight="1" thickBot="1" x14ac:dyDescent="0.25">
      <c r="B13" s="4" t="s">
        <v>200</v>
      </c>
      <c r="C13" s="20">
        <v>229</v>
      </c>
      <c r="D13" s="20">
        <v>0</v>
      </c>
      <c r="E13" s="20">
        <v>232</v>
      </c>
      <c r="F13" s="20">
        <v>171</v>
      </c>
      <c r="G13" s="20">
        <v>0</v>
      </c>
      <c r="H13" s="20">
        <v>0</v>
      </c>
      <c r="I13" s="20">
        <v>1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4</v>
      </c>
      <c r="T13" s="20">
        <v>0</v>
      </c>
      <c r="U13" s="20">
        <v>2</v>
      </c>
      <c r="V13" s="20">
        <v>3</v>
      </c>
      <c r="W13" s="20">
        <v>76</v>
      </c>
      <c r="X13" s="20">
        <v>0</v>
      </c>
      <c r="Y13" s="20">
        <v>73</v>
      </c>
      <c r="Z13" s="20">
        <v>84</v>
      </c>
      <c r="AA13" s="20">
        <v>0</v>
      </c>
      <c r="AB13" s="20">
        <v>0</v>
      </c>
      <c r="AC13" s="20">
        <v>0</v>
      </c>
      <c r="AD13" s="20">
        <v>0</v>
      </c>
      <c r="AE13" s="20">
        <v>3</v>
      </c>
      <c r="AF13" s="20">
        <v>0</v>
      </c>
      <c r="AG13" s="20">
        <v>4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2</v>
      </c>
      <c r="AN13" s="20">
        <v>0</v>
      </c>
      <c r="AO13" s="20">
        <v>2</v>
      </c>
      <c r="AP13" s="20">
        <v>0</v>
      </c>
      <c r="AQ13" s="20">
        <v>34</v>
      </c>
      <c r="AR13" s="20">
        <v>0</v>
      </c>
      <c r="AS13" s="20">
        <v>38</v>
      </c>
      <c r="AT13" s="20">
        <v>24</v>
      </c>
      <c r="AU13" s="20">
        <v>0</v>
      </c>
      <c r="AV13" s="20">
        <v>0</v>
      </c>
      <c r="AW13" s="20">
        <v>0</v>
      </c>
      <c r="AX13" s="20">
        <v>0</v>
      </c>
      <c r="AY13" s="20">
        <v>4</v>
      </c>
      <c r="AZ13" s="20">
        <v>0</v>
      </c>
      <c r="BA13" s="20">
        <v>3</v>
      </c>
      <c r="BB13" s="20">
        <v>3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11</v>
      </c>
      <c r="BT13" s="20">
        <v>0</v>
      </c>
      <c r="BU13" s="20">
        <v>10</v>
      </c>
      <c r="BV13" s="20">
        <v>3</v>
      </c>
      <c r="BW13" s="20">
        <v>0</v>
      </c>
      <c r="BX13" s="20">
        <v>0</v>
      </c>
      <c r="BY13" s="20">
        <v>0</v>
      </c>
      <c r="BZ13" s="20">
        <v>0</v>
      </c>
      <c r="CA13" s="20">
        <v>95</v>
      </c>
      <c r="CB13" s="20">
        <v>0</v>
      </c>
      <c r="CC13" s="20">
        <v>99</v>
      </c>
      <c r="CD13" s="20">
        <v>54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</row>
    <row r="14" spans="2:90" ht="20.100000000000001" customHeight="1" thickBot="1" x14ac:dyDescent="0.25">
      <c r="B14" s="4" t="s">
        <v>201</v>
      </c>
      <c r="C14" s="20">
        <v>431</v>
      </c>
      <c r="D14" s="20">
        <v>17</v>
      </c>
      <c r="E14" s="20">
        <v>476</v>
      </c>
      <c r="F14" s="20">
        <v>273</v>
      </c>
      <c r="G14" s="20">
        <v>2</v>
      </c>
      <c r="H14" s="20">
        <v>0</v>
      </c>
      <c r="I14" s="20">
        <v>2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1</v>
      </c>
      <c r="P14" s="20">
        <v>0</v>
      </c>
      <c r="Q14" s="20">
        <v>1</v>
      </c>
      <c r="R14" s="20">
        <v>0</v>
      </c>
      <c r="S14" s="20">
        <v>15</v>
      </c>
      <c r="T14" s="20">
        <v>8</v>
      </c>
      <c r="U14" s="20">
        <v>24</v>
      </c>
      <c r="V14" s="20">
        <v>3</v>
      </c>
      <c r="W14" s="20">
        <v>166</v>
      </c>
      <c r="X14" s="20">
        <v>0</v>
      </c>
      <c r="Y14" s="20">
        <v>160</v>
      </c>
      <c r="Z14" s="20">
        <v>109</v>
      </c>
      <c r="AA14" s="20">
        <v>0</v>
      </c>
      <c r="AB14" s="20">
        <v>0</v>
      </c>
      <c r="AC14" s="20">
        <v>1</v>
      </c>
      <c r="AD14" s="20">
        <v>0</v>
      </c>
      <c r="AE14" s="20">
        <v>5</v>
      </c>
      <c r="AF14" s="20">
        <v>0</v>
      </c>
      <c r="AG14" s="20">
        <v>3</v>
      </c>
      <c r="AH14" s="20">
        <v>8</v>
      </c>
      <c r="AI14" s="20">
        <v>0</v>
      </c>
      <c r="AJ14" s="20">
        <v>0</v>
      </c>
      <c r="AK14" s="20">
        <v>0</v>
      </c>
      <c r="AL14" s="20">
        <v>0</v>
      </c>
      <c r="AM14" s="20">
        <v>5</v>
      </c>
      <c r="AN14" s="20">
        <v>3</v>
      </c>
      <c r="AO14" s="20">
        <v>11</v>
      </c>
      <c r="AP14" s="20">
        <v>1</v>
      </c>
      <c r="AQ14" s="20">
        <v>90</v>
      </c>
      <c r="AR14" s="20">
        <v>0</v>
      </c>
      <c r="AS14" s="20">
        <v>99</v>
      </c>
      <c r="AT14" s="20">
        <v>36</v>
      </c>
      <c r="AU14" s="20">
        <v>0</v>
      </c>
      <c r="AV14" s="20">
        <v>0</v>
      </c>
      <c r="AW14" s="20">
        <v>0</v>
      </c>
      <c r="AX14" s="20">
        <v>2</v>
      </c>
      <c r="AY14" s="20">
        <v>6</v>
      </c>
      <c r="AZ14" s="20">
        <v>0</v>
      </c>
      <c r="BA14" s="20">
        <v>5</v>
      </c>
      <c r="BB14" s="20">
        <v>5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25</v>
      </c>
      <c r="BT14" s="20">
        <v>0</v>
      </c>
      <c r="BU14" s="20">
        <v>34</v>
      </c>
      <c r="BV14" s="20">
        <v>25</v>
      </c>
      <c r="BW14" s="20">
        <v>7</v>
      </c>
      <c r="BX14" s="20">
        <v>6</v>
      </c>
      <c r="BY14" s="20">
        <v>10</v>
      </c>
      <c r="BZ14" s="20">
        <v>7</v>
      </c>
      <c r="CA14" s="20">
        <v>109</v>
      </c>
      <c r="CB14" s="20">
        <v>0</v>
      </c>
      <c r="CC14" s="20">
        <v>126</v>
      </c>
      <c r="CD14" s="20">
        <v>76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</row>
    <row r="15" spans="2:90" ht="20.100000000000001" customHeight="1" thickBot="1" x14ac:dyDescent="0.25">
      <c r="B15" s="4" t="s">
        <v>202</v>
      </c>
      <c r="C15" s="20">
        <v>170</v>
      </c>
      <c r="D15" s="20">
        <v>2</v>
      </c>
      <c r="E15" s="20">
        <v>203</v>
      </c>
      <c r="F15" s="20">
        <v>266</v>
      </c>
      <c r="G15" s="20">
        <v>3</v>
      </c>
      <c r="H15" s="20">
        <v>0</v>
      </c>
      <c r="I15" s="20">
        <v>3</v>
      </c>
      <c r="J15" s="20">
        <v>1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4</v>
      </c>
      <c r="T15" s="20">
        <v>1</v>
      </c>
      <c r="U15" s="20">
        <v>6</v>
      </c>
      <c r="V15" s="20">
        <v>2</v>
      </c>
      <c r="W15" s="20">
        <v>57</v>
      </c>
      <c r="X15" s="20">
        <v>0</v>
      </c>
      <c r="Y15" s="20">
        <v>65</v>
      </c>
      <c r="Z15" s="20">
        <v>85</v>
      </c>
      <c r="AA15" s="20">
        <v>2</v>
      </c>
      <c r="AB15" s="20">
        <v>0</v>
      </c>
      <c r="AC15" s="20">
        <v>1</v>
      </c>
      <c r="AD15" s="20">
        <v>2</v>
      </c>
      <c r="AE15" s="20">
        <v>3</v>
      </c>
      <c r="AF15" s="20">
        <v>0</v>
      </c>
      <c r="AG15" s="20">
        <v>5</v>
      </c>
      <c r="AH15" s="20">
        <v>1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1</v>
      </c>
      <c r="AO15" s="20">
        <v>1</v>
      </c>
      <c r="AP15" s="20">
        <v>0</v>
      </c>
      <c r="AQ15" s="20">
        <v>26</v>
      </c>
      <c r="AR15" s="20">
        <v>0</v>
      </c>
      <c r="AS15" s="20">
        <v>23</v>
      </c>
      <c r="AT15" s="20">
        <v>29</v>
      </c>
      <c r="AU15" s="20">
        <v>0</v>
      </c>
      <c r="AV15" s="20">
        <v>0</v>
      </c>
      <c r="AW15" s="20">
        <v>1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10</v>
      </c>
      <c r="BT15" s="20">
        <v>0</v>
      </c>
      <c r="BU15" s="20">
        <v>11</v>
      </c>
      <c r="BV15" s="20">
        <v>8</v>
      </c>
      <c r="BW15" s="20">
        <v>7</v>
      </c>
      <c r="BX15" s="20">
        <v>0</v>
      </c>
      <c r="BY15" s="20">
        <v>3</v>
      </c>
      <c r="BZ15" s="20">
        <v>5</v>
      </c>
      <c r="CA15" s="20">
        <v>58</v>
      </c>
      <c r="CB15" s="20">
        <v>0</v>
      </c>
      <c r="CC15" s="20">
        <v>84</v>
      </c>
      <c r="CD15" s="20">
        <v>133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</row>
    <row r="16" spans="2:90" ht="20.100000000000001" customHeight="1" thickBot="1" x14ac:dyDescent="0.25">
      <c r="B16" s="4" t="s">
        <v>203</v>
      </c>
      <c r="C16" s="20">
        <v>208</v>
      </c>
      <c r="D16" s="20">
        <v>13</v>
      </c>
      <c r="E16" s="20">
        <v>263</v>
      </c>
      <c r="F16" s="20">
        <v>145</v>
      </c>
      <c r="G16" s="20">
        <v>0</v>
      </c>
      <c r="H16" s="20">
        <v>0</v>
      </c>
      <c r="I16" s="20">
        <v>1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5</v>
      </c>
      <c r="T16" s="20">
        <v>5</v>
      </c>
      <c r="U16" s="20">
        <v>11</v>
      </c>
      <c r="V16" s="20">
        <v>1</v>
      </c>
      <c r="W16" s="20">
        <v>47</v>
      </c>
      <c r="X16" s="20">
        <v>0</v>
      </c>
      <c r="Y16" s="20">
        <v>67</v>
      </c>
      <c r="Z16" s="20">
        <v>47</v>
      </c>
      <c r="AA16" s="20">
        <v>0</v>
      </c>
      <c r="AB16" s="20">
        <v>1</v>
      </c>
      <c r="AC16" s="20">
        <v>1</v>
      </c>
      <c r="AD16" s="20">
        <v>0</v>
      </c>
      <c r="AE16" s="20">
        <v>3</v>
      </c>
      <c r="AF16" s="20">
        <v>0</v>
      </c>
      <c r="AG16" s="20">
        <v>5</v>
      </c>
      <c r="AH16" s="20">
        <v>1</v>
      </c>
      <c r="AI16" s="20">
        <v>0</v>
      </c>
      <c r="AJ16" s="20">
        <v>0</v>
      </c>
      <c r="AK16" s="20">
        <v>0</v>
      </c>
      <c r="AL16" s="20">
        <v>0</v>
      </c>
      <c r="AM16" s="20">
        <v>2</v>
      </c>
      <c r="AN16" s="20">
        <v>3</v>
      </c>
      <c r="AO16" s="20">
        <v>7</v>
      </c>
      <c r="AP16" s="20">
        <v>2</v>
      </c>
      <c r="AQ16" s="20">
        <v>54</v>
      </c>
      <c r="AR16" s="20">
        <v>0</v>
      </c>
      <c r="AS16" s="20">
        <v>61</v>
      </c>
      <c r="AT16" s="20">
        <v>23</v>
      </c>
      <c r="AU16" s="20">
        <v>1</v>
      </c>
      <c r="AV16" s="20">
        <v>0</v>
      </c>
      <c r="AW16" s="20">
        <v>1</v>
      </c>
      <c r="AX16" s="20">
        <v>0</v>
      </c>
      <c r="AY16" s="20">
        <v>9</v>
      </c>
      <c r="AZ16" s="20">
        <v>0</v>
      </c>
      <c r="BA16" s="20">
        <v>9</v>
      </c>
      <c r="BB16" s="20">
        <v>3</v>
      </c>
      <c r="BC16" s="20">
        <v>0</v>
      </c>
      <c r="BD16" s="20">
        <v>0</v>
      </c>
      <c r="BE16" s="20">
        <v>0</v>
      </c>
      <c r="BF16" s="20">
        <v>0</v>
      </c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0</v>
      </c>
      <c r="BM16" s="20">
        <v>2</v>
      </c>
      <c r="BN16" s="20">
        <v>0</v>
      </c>
      <c r="BO16" s="20">
        <v>0</v>
      </c>
      <c r="BP16" s="20">
        <v>0</v>
      </c>
      <c r="BQ16" s="20">
        <v>0</v>
      </c>
      <c r="BR16" s="20">
        <v>0</v>
      </c>
      <c r="BS16" s="20">
        <v>22</v>
      </c>
      <c r="BT16" s="20">
        <v>0</v>
      </c>
      <c r="BU16" s="20">
        <v>22</v>
      </c>
      <c r="BV16" s="20">
        <v>20</v>
      </c>
      <c r="BW16" s="20">
        <v>5</v>
      </c>
      <c r="BX16" s="20">
        <v>4</v>
      </c>
      <c r="BY16" s="20">
        <v>10</v>
      </c>
      <c r="BZ16" s="20">
        <v>1</v>
      </c>
      <c r="CA16" s="20">
        <v>60</v>
      </c>
      <c r="CB16" s="20">
        <v>0</v>
      </c>
      <c r="CC16" s="20">
        <v>66</v>
      </c>
      <c r="CD16" s="20">
        <v>47</v>
      </c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</row>
    <row r="17" spans="2:90" ht="20.100000000000001" customHeight="1" thickBot="1" x14ac:dyDescent="0.25">
      <c r="B17" s="4" t="s">
        <v>204</v>
      </c>
      <c r="C17" s="20">
        <v>708</v>
      </c>
      <c r="D17" s="20">
        <v>18</v>
      </c>
      <c r="E17" s="20">
        <v>850</v>
      </c>
      <c r="F17" s="20">
        <v>462</v>
      </c>
      <c r="G17" s="20">
        <v>7</v>
      </c>
      <c r="H17" s="20">
        <v>0</v>
      </c>
      <c r="I17" s="20">
        <v>10</v>
      </c>
      <c r="J17" s="20">
        <v>3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18</v>
      </c>
      <c r="T17" s="20">
        <v>2</v>
      </c>
      <c r="U17" s="20">
        <v>22</v>
      </c>
      <c r="V17" s="20">
        <v>2</v>
      </c>
      <c r="W17" s="20">
        <v>196</v>
      </c>
      <c r="X17" s="20">
        <v>0</v>
      </c>
      <c r="Y17" s="20">
        <v>247</v>
      </c>
      <c r="Z17" s="20">
        <v>149</v>
      </c>
      <c r="AA17" s="20">
        <v>1</v>
      </c>
      <c r="AB17" s="20">
        <v>0</v>
      </c>
      <c r="AC17" s="20">
        <v>1</v>
      </c>
      <c r="AD17" s="20">
        <v>0</v>
      </c>
      <c r="AE17" s="20">
        <v>13</v>
      </c>
      <c r="AF17" s="20">
        <v>0</v>
      </c>
      <c r="AG17" s="20">
        <v>10</v>
      </c>
      <c r="AH17" s="20">
        <v>7</v>
      </c>
      <c r="AI17" s="20">
        <v>0</v>
      </c>
      <c r="AJ17" s="20">
        <v>0</v>
      </c>
      <c r="AK17" s="20">
        <v>0</v>
      </c>
      <c r="AL17" s="20">
        <v>0</v>
      </c>
      <c r="AM17" s="20">
        <v>15</v>
      </c>
      <c r="AN17" s="20">
        <v>4</v>
      </c>
      <c r="AO17" s="20">
        <v>20</v>
      </c>
      <c r="AP17" s="20">
        <v>3</v>
      </c>
      <c r="AQ17" s="20">
        <v>151</v>
      </c>
      <c r="AR17" s="20">
        <v>1</v>
      </c>
      <c r="AS17" s="20">
        <v>162</v>
      </c>
      <c r="AT17" s="20">
        <v>98</v>
      </c>
      <c r="AU17" s="20">
        <v>4</v>
      </c>
      <c r="AV17" s="20">
        <v>0</v>
      </c>
      <c r="AW17" s="20">
        <v>2</v>
      </c>
      <c r="AX17" s="20">
        <v>4</v>
      </c>
      <c r="AY17" s="20">
        <v>33</v>
      </c>
      <c r="AZ17" s="20">
        <v>0</v>
      </c>
      <c r="BA17" s="20">
        <v>31</v>
      </c>
      <c r="BB17" s="20">
        <v>11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  <c r="BK17" s="20">
        <v>1</v>
      </c>
      <c r="BL17" s="20">
        <v>0</v>
      </c>
      <c r="BM17" s="20">
        <v>0</v>
      </c>
      <c r="BN17" s="20">
        <v>1</v>
      </c>
      <c r="BO17" s="20">
        <v>0</v>
      </c>
      <c r="BP17" s="20">
        <v>0</v>
      </c>
      <c r="BQ17" s="20">
        <v>0</v>
      </c>
      <c r="BR17" s="20">
        <v>0</v>
      </c>
      <c r="BS17" s="20">
        <v>30</v>
      </c>
      <c r="BT17" s="20">
        <v>0</v>
      </c>
      <c r="BU17" s="20">
        <v>44</v>
      </c>
      <c r="BV17" s="20">
        <v>18</v>
      </c>
      <c r="BW17" s="20">
        <v>20</v>
      </c>
      <c r="BX17" s="20">
        <v>2</v>
      </c>
      <c r="BY17" s="20">
        <v>32</v>
      </c>
      <c r="BZ17" s="20">
        <v>7</v>
      </c>
      <c r="CA17" s="20">
        <v>219</v>
      </c>
      <c r="CB17" s="20">
        <v>9</v>
      </c>
      <c r="CC17" s="20">
        <v>269</v>
      </c>
      <c r="CD17" s="20">
        <v>159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</row>
    <row r="18" spans="2:90" ht="20.100000000000001" customHeight="1" thickBot="1" x14ac:dyDescent="0.25">
      <c r="B18" s="4" t="s">
        <v>205</v>
      </c>
      <c r="C18" s="20">
        <v>662</v>
      </c>
      <c r="D18" s="20">
        <v>9</v>
      </c>
      <c r="E18" s="20">
        <v>715</v>
      </c>
      <c r="F18" s="20">
        <v>557</v>
      </c>
      <c r="G18" s="20">
        <v>2</v>
      </c>
      <c r="H18" s="20">
        <v>0</v>
      </c>
      <c r="I18" s="20">
        <v>2</v>
      </c>
      <c r="J18" s="20">
        <v>1</v>
      </c>
      <c r="K18" s="20">
        <v>1</v>
      </c>
      <c r="L18" s="20">
        <v>0</v>
      </c>
      <c r="M18" s="20">
        <v>0</v>
      </c>
      <c r="N18" s="20">
        <v>2</v>
      </c>
      <c r="O18" s="20">
        <v>0</v>
      </c>
      <c r="P18" s="20">
        <v>0</v>
      </c>
      <c r="Q18" s="20">
        <v>0</v>
      </c>
      <c r="R18" s="20">
        <v>0</v>
      </c>
      <c r="S18" s="20">
        <v>13</v>
      </c>
      <c r="T18" s="20">
        <v>6</v>
      </c>
      <c r="U18" s="20">
        <v>17</v>
      </c>
      <c r="V18" s="20">
        <v>3</v>
      </c>
      <c r="W18" s="20">
        <v>225</v>
      </c>
      <c r="X18" s="20">
        <v>0</v>
      </c>
      <c r="Y18" s="20">
        <v>237</v>
      </c>
      <c r="Z18" s="20">
        <v>201</v>
      </c>
      <c r="AA18" s="20">
        <v>0</v>
      </c>
      <c r="AB18" s="20">
        <v>0</v>
      </c>
      <c r="AC18" s="20">
        <v>0</v>
      </c>
      <c r="AD18" s="20">
        <v>0</v>
      </c>
      <c r="AE18" s="20">
        <v>4</v>
      </c>
      <c r="AF18" s="20">
        <v>0</v>
      </c>
      <c r="AG18" s="20">
        <v>5</v>
      </c>
      <c r="AH18" s="20">
        <v>5</v>
      </c>
      <c r="AI18" s="20">
        <v>0</v>
      </c>
      <c r="AJ18" s="20">
        <v>0</v>
      </c>
      <c r="AK18" s="20">
        <v>0</v>
      </c>
      <c r="AL18" s="20">
        <v>0</v>
      </c>
      <c r="AM18" s="20">
        <v>12</v>
      </c>
      <c r="AN18" s="20">
        <v>0</v>
      </c>
      <c r="AO18" s="20">
        <v>11</v>
      </c>
      <c r="AP18" s="20">
        <v>2</v>
      </c>
      <c r="AQ18" s="20">
        <v>120</v>
      </c>
      <c r="AR18" s="20">
        <v>0</v>
      </c>
      <c r="AS18" s="20">
        <v>121</v>
      </c>
      <c r="AT18" s="20">
        <v>63</v>
      </c>
      <c r="AU18" s="20">
        <v>7</v>
      </c>
      <c r="AV18" s="20">
        <v>0</v>
      </c>
      <c r="AW18" s="20">
        <v>2</v>
      </c>
      <c r="AX18" s="20">
        <v>5</v>
      </c>
      <c r="AY18" s="20">
        <v>13</v>
      </c>
      <c r="AZ18" s="20">
        <v>0</v>
      </c>
      <c r="BA18" s="20">
        <v>11</v>
      </c>
      <c r="BB18" s="20">
        <v>6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1</v>
      </c>
      <c r="BL18" s="20">
        <v>0</v>
      </c>
      <c r="BM18" s="20">
        <v>1</v>
      </c>
      <c r="BN18" s="20">
        <v>3</v>
      </c>
      <c r="BO18" s="20">
        <v>0</v>
      </c>
      <c r="BP18" s="20">
        <v>0</v>
      </c>
      <c r="BQ18" s="20">
        <v>0</v>
      </c>
      <c r="BR18" s="20">
        <v>0</v>
      </c>
      <c r="BS18" s="20">
        <v>27</v>
      </c>
      <c r="BT18" s="20">
        <v>0</v>
      </c>
      <c r="BU18" s="20">
        <v>31</v>
      </c>
      <c r="BV18" s="20">
        <v>39</v>
      </c>
      <c r="BW18" s="20">
        <v>10</v>
      </c>
      <c r="BX18" s="20">
        <v>3</v>
      </c>
      <c r="BY18" s="20">
        <v>14</v>
      </c>
      <c r="BZ18" s="20">
        <v>5</v>
      </c>
      <c r="CA18" s="20">
        <v>227</v>
      </c>
      <c r="CB18" s="20">
        <v>0</v>
      </c>
      <c r="CC18" s="20">
        <v>263</v>
      </c>
      <c r="CD18" s="20">
        <v>222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</row>
    <row r="19" spans="2:90" ht="20.100000000000001" customHeight="1" thickBot="1" x14ac:dyDescent="0.25">
      <c r="B19" s="4" t="s">
        <v>206</v>
      </c>
      <c r="C19" s="20">
        <v>64</v>
      </c>
      <c r="D19" s="20">
        <v>3</v>
      </c>
      <c r="E19" s="20">
        <v>72</v>
      </c>
      <c r="F19" s="20">
        <v>50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1</v>
      </c>
      <c r="T19" s="20">
        <v>1</v>
      </c>
      <c r="U19" s="20">
        <v>2</v>
      </c>
      <c r="V19" s="20">
        <v>0</v>
      </c>
      <c r="W19" s="20">
        <v>19</v>
      </c>
      <c r="X19" s="20">
        <v>0</v>
      </c>
      <c r="Y19" s="20">
        <v>21</v>
      </c>
      <c r="Z19" s="20">
        <v>17</v>
      </c>
      <c r="AA19" s="20">
        <v>0</v>
      </c>
      <c r="AB19" s="20">
        <v>0</v>
      </c>
      <c r="AC19" s="20">
        <v>0</v>
      </c>
      <c r="AD19" s="20">
        <v>0</v>
      </c>
      <c r="AE19" s="20">
        <v>1</v>
      </c>
      <c r="AF19" s="20">
        <v>0</v>
      </c>
      <c r="AG19" s="20">
        <v>0</v>
      </c>
      <c r="AH19" s="20">
        <v>1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1</v>
      </c>
      <c r="AP19" s="20">
        <v>0</v>
      </c>
      <c r="AQ19" s="20">
        <v>11</v>
      </c>
      <c r="AR19" s="20">
        <v>0</v>
      </c>
      <c r="AS19" s="20">
        <v>18</v>
      </c>
      <c r="AT19" s="20">
        <v>10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  <c r="BR19" s="20">
        <v>0</v>
      </c>
      <c r="BS19" s="20">
        <v>1</v>
      </c>
      <c r="BT19" s="20">
        <v>0</v>
      </c>
      <c r="BU19" s="20">
        <v>0</v>
      </c>
      <c r="BV19" s="20">
        <v>1</v>
      </c>
      <c r="BW19" s="20">
        <v>2</v>
      </c>
      <c r="BX19" s="20">
        <v>0</v>
      </c>
      <c r="BY19" s="20">
        <v>4</v>
      </c>
      <c r="BZ19" s="20">
        <v>2</v>
      </c>
      <c r="CA19" s="20">
        <v>29</v>
      </c>
      <c r="CB19" s="20">
        <v>2</v>
      </c>
      <c r="CC19" s="20">
        <v>26</v>
      </c>
      <c r="CD19" s="20">
        <v>19</v>
      </c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  <c r="CK19" s="20">
        <v>0</v>
      </c>
      <c r="CL19" s="20">
        <v>0</v>
      </c>
    </row>
    <row r="20" spans="2:90" ht="20.100000000000001" customHeight="1" thickBot="1" x14ac:dyDescent="0.25">
      <c r="B20" s="4" t="s">
        <v>207</v>
      </c>
      <c r="C20" s="20">
        <v>23</v>
      </c>
      <c r="D20" s="20">
        <v>2</v>
      </c>
      <c r="E20" s="20">
        <v>24</v>
      </c>
      <c r="F20" s="20">
        <v>8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2</v>
      </c>
      <c r="U20" s="20">
        <v>2</v>
      </c>
      <c r="V20" s="20">
        <v>0</v>
      </c>
      <c r="W20" s="20">
        <v>11</v>
      </c>
      <c r="X20" s="20">
        <v>0</v>
      </c>
      <c r="Y20" s="20">
        <v>10</v>
      </c>
      <c r="Z20" s="20">
        <v>4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3</v>
      </c>
      <c r="AR20" s="20">
        <v>0</v>
      </c>
      <c r="AS20" s="20">
        <v>3</v>
      </c>
      <c r="AT20" s="20">
        <v>2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1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9</v>
      </c>
      <c r="CB20" s="20">
        <v>0</v>
      </c>
      <c r="CC20" s="20">
        <v>8</v>
      </c>
      <c r="CD20" s="20">
        <v>2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</row>
    <row r="21" spans="2:90" ht="20.100000000000001" customHeight="1" thickBot="1" x14ac:dyDescent="0.25">
      <c r="B21" s="4" t="s">
        <v>208</v>
      </c>
      <c r="C21" s="20">
        <v>299</v>
      </c>
      <c r="D21" s="20">
        <v>12</v>
      </c>
      <c r="E21" s="20">
        <v>321</v>
      </c>
      <c r="F21" s="20">
        <v>115</v>
      </c>
      <c r="G21" s="20">
        <v>5</v>
      </c>
      <c r="H21" s="20">
        <v>0</v>
      </c>
      <c r="I21" s="20">
        <v>2</v>
      </c>
      <c r="J21" s="20">
        <v>4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19</v>
      </c>
      <c r="T21" s="20">
        <v>5</v>
      </c>
      <c r="U21" s="20">
        <v>25</v>
      </c>
      <c r="V21" s="20">
        <v>1</v>
      </c>
      <c r="W21" s="20">
        <v>83</v>
      </c>
      <c r="X21" s="20">
        <v>1</v>
      </c>
      <c r="Y21" s="20">
        <v>86</v>
      </c>
      <c r="Z21" s="20">
        <v>46</v>
      </c>
      <c r="AA21" s="20">
        <v>0</v>
      </c>
      <c r="AB21" s="20">
        <v>0</v>
      </c>
      <c r="AC21" s="20">
        <v>0</v>
      </c>
      <c r="AD21" s="20">
        <v>0</v>
      </c>
      <c r="AE21" s="20">
        <v>2</v>
      </c>
      <c r="AF21" s="20">
        <v>0</v>
      </c>
      <c r="AG21" s="20">
        <v>4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5</v>
      </c>
      <c r="AN21" s="20">
        <v>1</v>
      </c>
      <c r="AO21" s="20">
        <v>5</v>
      </c>
      <c r="AP21" s="20">
        <v>1</v>
      </c>
      <c r="AQ21" s="20">
        <v>59</v>
      </c>
      <c r="AR21" s="20">
        <v>0</v>
      </c>
      <c r="AS21" s="20">
        <v>59</v>
      </c>
      <c r="AT21" s="20">
        <v>23</v>
      </c>
      <c r="AU21" s="20">
        <v>0</v>
      </c>
      <c r="AV21" s="20">
        <v>0</v>
      </c>
      <c r="AW21" s="20">
        <v>0</v>
      </c>
      <c r="AX21" s="20">
        <v>0</v>
      </c>
      <c r="AY21" s="20">
        <v>29</v>
      </c>
      <c r="AZ21" s="20">
        <v>0</v>
      </c>
      <c r="BA21" s="20">
        <v>31</v>
      </c>
      <c r="BB21" s="20">
        <v>7</v>
      </c>
      <c r="BC21" s="20">
        <v>0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1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  <c r="BS21" s="20">
        <v>11</v>
      </c>
      <c r="BT21" s="20">
        <v>0</v>
      </c>
      <c r="BU21" s="20">
        <v>10</v>
      </c>
      <c r="BV21" s="20">
        <v>5</v>
      </c>
      <c r="BW21" s="20">
        <v>11</v>
      </c>
      <c r="BX21" s="20">
        <v>3</v>
      </c>
      <c r="BY21" s="20">
        <v>17</v>
      </c>
      <c r="BZ21" s="20">
        <v>0</v>
      </c>
      <c r="CA21" s="20">
        <v>75</v>
      </c>
      <c r="CB21" s="20">
        <v>2</v>
      </c>
      <c r="CC21" s="20">
        <v>81</v>
      </c>
      <c r="CD21" s="20">
        <v>28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</row>
    <row r="22" spans="2:90" ht="20.100000000000001" customHeight="1" thickBot="1" x14ac:dyDescent="0.25">
      <c r="B22" s="4" t="s">
        <v>209</v>
      </c>
      <c r="C22" s="20">
        <v>279</v>
      </c>
      <c r="D22" s="20">
        <v>13</v>
      </c>
      <c r="E22" s="20">
        <v>291</v>
      </c>
      <c r="F22" s="20">
        <v>148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16</v>
      </c>
      <c r="T22" s="20">
        <v>3</v>
      </c>
      <c r="U22" s="20">
        <v>19</v>
      </c>
      <c r="V22" s="20">
        <v>1</v>
      </c>
      <c r="W22" s="20">
        <v>96</v>
      </c>
      <c r="X22" s="20">
        <v>0</v>
      </c>
      <c r="Y22" s="20">
        <v>103</v>
      </c>
      <c r="Z22" s="20">
        <v>51</v>
      </c>
      <c r="AA22" s="20">
        <v>1</v>
      </c>
      <c r="AB22" s="20">
        <v>0</v>
      </c>
      <c r="AC22" s="20">
        <v>1</v>
      </c>
      <c r="AD22" s="20">
        <v>0</v>
      </c>
      <c r="AE22" s="20">
        <v>3</v>
      </c>
      <c r="AF22" s="20">
        <v>0</v>
      </c>
      <c r="AG22" s="20">
        <v>4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5</v>
      </c>
      <c r="AN22" s="20">
        <v>2</v>
      </c>
      <c r="AO22" s="20">
        <v>8</v>
      </c>
      <c r="AP22" s="20">
        <v>0</v>
      </c>
      <c r="AQ22" s="20">
        <v>54</v>
      </c>
      <c r="AR22" s="20">
        <v>1</v>
      </c>
      <c r="AS22" s="20">
        <v>52</v>
      </c>
      <c r="AT22" s="20">
        <v>28</v>
      </c>
      <c r="AU22" s="20">
        <v>0</v>
      </c>
      <c r="AV22" s="20">
        <v>0</v>
      </c>
      <c r="AW22" s="20">
        <v>0</v>
      </c>
      <c r="AX22" s="20">
        <v>0</v>
      </c>
      <c r="AY22" s="20">
        <v>11</v>
      </c>
      <c r="AZ22" s="20">
        <v>0</v>
      </c>
      <c r="BA22" s="20">
        <v>10</v>
      </c>
      <c r="BB22" s="20">
        <v>4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10</v>
      </c>
      <c r="BT22" s="20">
        <v>0</v>
      </c>
      <c r="BU22" s="20">
        <v>9</v>
      </c>
      <c r="BV22" s="20">
        <v>6</v>
      </c>
      <c r="BW22" s="20">
        <v>15</v>
      </c>
      <c r="BX22" s="20">
        <v>6</v>
      </c>
      <c r="BY22" s="20">
        <v>21</v>
      </c>
      <c r="BZ22" s="20">
        <v>6</v>
      </c>
      <c r="CA22" s="20">
        <v>68</v>
      </c>
      <c r="CB22" s="20">
        <v>1</v>
      </c>
      <c r="CC22" s="20">
        <v>63</v>
      </c>
      <c r="CD22" s="20">
        <v>52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</row>
    <row r="23" spans="2:90" ht="20.100000000000001" customHeight="1" thickBot="1" x14ac:dyDescent="0.25">
      <c r="B23" s="4" t="s">
        <v>210</v>
      </c>
      <c r="C23" s="20">
        <v>410</v>
      </c>
      <c r="D23" s="20">
        <v>30</v>
      </c>
      <c r="E23" s="20">
        <v>414</v>
      </c>
      <c r="F23" s="20">
        <v>404</v>
      </c>
      <c r="G23" s="20">
        <v>1</v>
      </c>
      <c r="H23" s="20">
        <v>0</v>
      </c>
      <c r="I23" s="20">
        <v>1</v>
      </c>
      <c r="J23" s="20">
        <v>2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15</v>
      </c>
      <c r="T23" s="20">
        <v>13</v>
      </c>
      <c r="U23" s="20">
        <v>27</v>
      </c>
      <c r="V23" s="20">
        <v>11</v>
      </c>
      <c r="W23" s="20">
        <v>144</v>
      </c>
      <c r="X23" s="20">
        <v>0</v>
      </c>
      <c r="Y23" s="20">
        <v>122</v>
      </c>
      <c r="Z23" s="20">
        <v>167</v>
      </c>
      <c r="AA23" s="20">
        <v>1</v>
      </c>
      <c r="AB23" s="20">
        <v>1</v>
      </c>
      <c r="AC23" s="20">
        <v>0</v>
      </c>
      <c r="AD23" s="20">
        <v>3</v>
      </c>
      <c r="AE23" s="20">
        <v>4</v>
      </c>
      <c r="AF23" s="20">
        <v>0</v>
      </c>
      <c r="AG23" s="20">
        <v>4</v>
      </c>
      <c r="AH23" s="20">
        <v>4</v>
      </c>
      <c r="AI23" s="20">
        <v>0</v>
      </c>
      <c r="AJ23" s="20">
        <v>0</v>
      </c>
      <c r="AK23" s="20">
        <v>0</v>
      </c>
      <c r="AL23" s="20">
        <v>0</v>
      </c>
      <c r="AM23" s="20">
        <v>37</v>
      </c>
      <c r="AN23" s="20">
        <v>3</v>
      </c>
      <c r="AO23" s="20">
        <v>37</v>
      </c>
      <c r="AP23" s="20">
        <v>3</v>
      </c>
      <c r="AQ23" s="20">
        <v>88</v>
      </c>
      <c r="AR23" s="20">
        <v>0</v>
      </c>
      <c r="AS23" s="20">
        <v>72</v>
      </c>
      <c r="AT23" s="20">
        <v>78</v>
      </c>
      <c r="AU23" s="20">
        <v>0</v>
      </c>
      <c r="AV23" s="20">
        <v>0</v>
      </c>
      <c r="AW23" s="20">
        <v>1</v>
      </c>
      <c r="AX23" s="20">
        <v>1</v>
      </c>
      <c r="AY23" s="20">
        <v>7</v>
      </c>
      <c r="AZ23" s="20">
        <v>0</v>
      </c>
      <c r="BA23" s="20">
        <v>8</v>
      </c>
      <c r="BB23" s="20">
        <v>4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1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  <c r="BS23" s="20">
        <v>1</v>
      </c>
      <c r="BT23" s="20">
        <v>0</v>
      </c>
      <c r="BU23" s="20">
        <v>1</v>
      </c>
      <c r="BV23" s="20">
        <v>0</v>
      </c>
      <c r="BW23" s="20">
        <v>20</v>
      </c>
      <c r="BX23" s="20">
        <v>13</v>
      </c>
      <c r="BY23" s="20">
        <v>28</v>
      </c>
      <c r="BZ23" s="20">
        <v>6</v>
      </c>
      <c r="CA23" s="20">
        <v>92</v>
      </c>
      <c r="CB23" s="20">
        <v>0</v>
      </c>
      <c r="CC23" s="20">
        <v>112</v>
      </c>
      <c r="CD23" s="20">
        <v>125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</row>
    <row r="24" spans="2:90" ht="20.100000000000001" customHeight="1" thickBot="1" x14ac:dyDescent="0.25">
      <c r="B24" s="4" t="s">
        <v>211</v>
      </c>
      <c r="C24" s="20">
        <v>588</v>
      </c>
      <c r="D24" s="20">
        <v>20</v>
      </c>
      <c r="E24" s="20">
        <v>659</v>
      </c>
      <c r="F24" s="20">
        <v>453</v>
      </c>
      <c r="G24" s="20">
        <v>6</v>
      </c>
      <c r="H24" s="20">
        <v>0</v>
      </c>
      <c r="I24" s="20">
        <v>3</v>
      </c>
      <c r="J24" s="20">
        <v>7</v>
      </c>
      <c r="K24" s="20">
        <v>6</v>
      </c>
      <c r="L24" s="20">
        <v>0</v>
      </c>
      <c r="M24" s="20">
        <v>6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11</v>
      </c>
      <c r="T24" s="20">
        <v>10</v>
      </c>
      <c r="U24" s="20">
        <v>24</v>
      </c>
      <c r="V24" s="20">
        <v>9</v>
      </c>
      <c r="W24" s="20">
        <v>172</v>
      </c>
      <c r="X24" s="20">
        <v>2</v>
      </c>
      <c r="Y24" s="20">
        <v>198</v>
      </c>
      <c r="Z24" s="20">
        <v>128</v>
      </c>
      <c r="AA24" s="20">
        <v>0</v>
      </c>
      <c r="AB24" s="20">
        <v>0</v>
      </c>
      <c r="AC24" s="20">
        <v>0</v>
      </c>
      <c r="AD24" s="20">
        <v>0</v>
      </c>
      <c r="AE24" s="20">
        <v>4</v>
      </c>
      <c r="AF24" s="20">
        <v>1</v>
      </c>
      <c r="AG24" s="20">
        <v>9</v>
      </c>
      <c r="AH24" s="20">
        <v>5</v>
      </c>
      <c r="AI24" s="20">
        <v>0</v>
      </c>
      <c r="AJ24" s="20">
        <v>0</v>
      </c>
      <c r="AK24" s="20">
        <v>0</v>
      </c>
      <c r="AL24" s="20">
        <v>0</v>
      </c>
      <c r="AM24" s="20">
        <v>4</v>
      </c>
      <c r="AN24" s="20">
        <v>0</v>
      </c>
      <c r="AO24" s="20">
        <v>3</v>
      </c>
      <c r="AP24" s="20">
        <v>5</v>
      </c>
      <c r="AQ24" s="20">
        <v>120</v>
      </c>
      <c r="AR24" s="20">
        <v>0</v>
      </c>
      <c r="AS24" s="20">
        <v>125</v>
      </c>
      <c r="AT24" s="20">
        <v>95</v>
      </c>
      <c r="AU24" s="20">
        <v>8</v>
      </c>
      <c r="AV24" s="20">
        <v>0</v>
      </c>
      <c r="AW24" s="20">
        <v>4</v>
      </c>
      <c r="AX24" s="20">
        <v>5</v>
      </c>
      <c r="AY24" s="20">
        <v>11</v>
      </c>
      <c r="AZ24" s="20">
        <v>0</v>
      </c>
      <c r="BA24" s="20">
        <v>15</v>
      </c>
      <c r="BB24" s="20">
        <v>3</v>
      </c>
      <c r="BC24" s="20">
        <v>1</v>
      </c>
      <c r="BD24" s="20">
        <v>0</v>
      </c>
      <c r="BE24" s="20">
        <v>1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21</v>
      </c>
      <c r="BT24" s="20">
        <v>0</v>
      </c>
      <c r="BU24" s="20">
        <v>17</v>
      </c>
      <c r="BV24" s="20">
        <v>12</v>
      </c>
      <c r="BW24" s="20">
        <v>20</v>
      </c>
      <c r="BX24" s="20">
        <v>7</v>
      </c>
      <c r="BY24" s="20">
        <v>25</v>
      </c>
      <c r="BZ24" s="20">
        <v>12</v>
      </c>
      <c r="CA24" s="20">
        <v>204</v>
      </c>
      <c r="CB24" s="20">
        <v>0</v>
      </c>
      <c r="CC24" s="20">
        <v>229</v>
      </c>
      <c r="CD24" s="20">
        <v>172</v>
      </c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</row>
    <row r="25" spans="2:90" ht="20.100000000000001" customHeight="1" thickBot="1" x14ac:dyDescent="0.25">
      <c r="B25" s="4" t="s">
        <v>212</v>
      </c>
      <c r="C25" s="20">
        <v>484</v>
      </c>
      <c r="D25" s="20">
        <v>17</v>
      </c>
      <c r="E25" s="20">
        <v>522</v>
      </c>
      <c r="F25" s="20">
        <v>310</v>
      </c>
      <c r="G25" s="20">
        <v>6</v>
      </c>
      <c r="H25" s="20">
        <v>0</v>
      </c>
      <c r="I25" s="20">
        <v>4</v>
      </c>
      <c r="J25" s="20">
        <v>2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20</v>
      </c>
      <c r="T25" s="20">
        <v>7</v>
      </c>
      <c r="U25" s="20">
        <v>24</v>
      </c>
      <c r="V25" s="20">
        <v>4</v>
      </c>
      <c r="W25" s="20">
        <v>132</v>
      </c>
      <c r="X25" s="20">
        <v>0</v>
      </c>
      <c r="Y25" s="20">
        <v>158</v>
      </c>
      <c r="Z25" s="20">
        <v>100</v>
      </c>
      <c r="AA25" s="20">
        <v>2</v>
      </c>
      <c r="AB25" s="20">
        <v>0</v>
      </c>
      <c r="AC25" s="20">
        <v>1</v>
      </c>
      <c r="AD25" s="20">
        <v>1</v>
      </c>
      <c r="AE25" s="20">
        <v>5</v>
      </c>
      <c r="AF25" s="20">
        <v>0</v>
      </c>
      <c r="AG25" s="20">
        <v>2</v>
      </c>
      <c r="AH25" s="20">
        <v>3</v>
      </c>
      <c r="AI25" s="20">
        <v>0</v>
      </c>
      <c r="AJ25" s="20">
        <v>0</v>
      </c>
      <c r="AK25" s="20">
        <v>0</v>
      </c>
      <c r="AL25" s="20">
        <v>0</v>
      </c>
      <c r="AM25" s="20">
        <v>7</v>
      </c>
      <c r="AN25" s="20">
        <v>3</v>
      </c>
      <c r="AO25" s="20">
        <v>9</v>
      </c>
      <c r="AP25" s="20">
        <v>2</v>
      </c>
      <c r="AQ25" s="20">
        <v>86</v>
      </c>
      <c r="AR25" s="20">
        <v>1</v>
      </c>
      <c r="AS25" s="20">
        <v>72</v>
      </c>
      <c r="AT25" s="20">
        <v>33</v>
      </c>
      <c r="AU25" s="20">
        <v>0</v>
      </c>
      <c r="AV25" s="20">
        <v>0</v>
      </c>
      <c r="AW25" s="20">
        <v>0</v>
      </c>
      <c r="AX25" s="20">
        <v>0</v>
      </c>
      <c r="AY25" s="20">
        <v>1</v>
      </c>
      <c r="AZ25" s="20">
        <v>0</v>
      </c>
      <c r="BA25" s="20">
        <v>1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28</v>
      </c>
      <c r="BT25" s="20">
        <v>0</v>
      </c>
      <c r="BU25" s="20">
        <v>28</v>
      </c>
      <c r="BV25" s="20">
        <v>15</v>
      </c>
      <c r="BW25" s="20">
        <v>15</v>
      </c>
      <c r="BX25" s="20">
        <v>4</v>
      </c>
      <c r="BY25" s="20">
        <v>21</v>
      </c>
      <c r="BZ25" s="20">
        <v>20</v>
      </c>
      <c r="CA25" s="20">
        <v>182</v>
      </c>
      <c r="CB25" s="20">
        <v>2</v>
      </c>
      <c r="CC25" s="20">
        <v>202</v>
      </c>
      <c r="CD25" s="20">
        <v>130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</row>
    <row r="26" spans="2:90" ht="20.100000000000001" customHeight="1" thickBot="1" x14ac:dyDescent="0.25">
      <c r="B26" s="5" t="s">
        <v>213</v>
      </c>
      <c r="C26" s="31">
        <v>203</v>
      </c>
      <c r="D26" s="31">
        <v>11</v>
      </c>
      <c r="E26" s="31">
        <v>210</v>
      </c>
      <c r="F26" s="31">
        <v>98</v>
      </c>
      <c r="G26" s="31">
        <v>1</v>
      </c>
      <c r="H26" s="31">
        <v>0</v>
      </c>
      <c r="I26" s="31">
        <v>0</v>
      </c>
      <c r="J26" s="31">
        <v>1</v>
      </c>
      <c r="K26" s="31">
        <v>2</v>
      </c>
      <c r="L26" s="31">
        <v>0</v>
      </c>
      <c r="M26" s="31">
        <v>2</v>
      </c>
      <c r="N26" s="31">
        <v>2</v>
      </c>
      <c r="O26" s="31">
        <v>0</v>
      </c>
      <c r="P26" s="31">
        <v>0</v>
      </c>
      <c r="Q26" s="31">
        <v>0</v>
      </c>
      <c r="R26" s="31">
        <v>0</v>
      </c>
      <c r="S26" s="31">
        <v>16</v>
      </c>
      <c r="T26" s="31">
        <v>9</v>
      </c>
      <c r="U26" s="31">
        <v>26</v>
      </c>
      <c r="V26" s="31">
        <v>5</v>
      </c>
      <c r="W26" s="31">
        <v>69</v>
      </c>
      <c r="X26" s="31">
        <v>0</v>
      </c>
      <c r="Y26" s="31">
        <v>60</v>
      </c>
      <c r="Z26" s="31">
        <v>37</v>
      </c>
      <c r="AA26" s="31">
        <v>0</v>
      </c>
      <c r="AB26" s="31">
        <v>0</v>
      </c>
      <c r="AC26" s="31">
        <v>0</v>
      </c>
      <c r="AD26" s="31">
        <v>0</v>
      </c>
      <c r="AE26" s="31">
        <v>1</v>
      </c>
      <c r="AF26" s="31">
        <v>0</v>
      </c>
      <c r="AG26" s="31">
        <v>0</v>
      </c>
      <c r="AH26" s="31">
        <v>2</v>
      </c>
      <c r="AI26" s="31">
        <v>0</v>
      </c>
      <c r="AJ26" s="31">
        <v>0</v>
      </c>
      <c r="AK26" s="31">
        <v>0</v>
      </c>
      <c r="AL26" s="31">
        <v>0</v>
      </c>
      <c r="AM26" s="31">
        <v>6</v>
      </c>
      <c r="AN26" s="31">
        <v>0</v>
      </c>
      <c r="AO26" s="31">
        <v>9</v>
      </c>
      <c r="AP26" s="31">
        <v>0</v>
      </c>
      <c r="AQ26" s="31">
        <v>29</v>
      </c>
      <c r="AR26" s="31">
        <v>0</v>
      </c>
      <c r="AS26" s="31">
        <v>32</v>
      </c>
      <c r="AT26" s="31">
        <v>5</v>
      </c>
      <c r="AU26" s="31">
        <v>0</v>
      </c>
      <c r="AV26" s="31">
        <v>0</v>
      </c>
      <c r="AW26" s="31">
        <v>0</v>
      </c>
      <c r="AX26" s="31">
        <v>0</v>
      </c>
      <c r="AY26" s="31">
        <v>5</v>
      </c>
      <c r="AZ26" s="31">
        <v>0</v>
      </c>
      <c r="BA26" s="31">
        <v>6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1</v>
      </c>
      <c r="BH26" s="31">
        <v>0</v>
      </c>
      <c r="BI26" s="31">
        <v>1</v>
      </c>
      <c r="BJ26" s="31">
        <v>0</v>
      </c>
      <c r="BK26" s="31">
        <v>0</v>
      </c>
      <c r="BL26" s="31">
        <v>0</v>
      </c>
      <c r="BM26" s="31">
        <v>1</v>
      </c>
      <c r="BN26" s="31">
        <v>0</v>
      </c>
      <c r="BO26" s="31">
        <v>0</v>
      </c>
      <c r="BP26" s="31">
        <v>0</v>
      </c>
      <c r="BQ26" s="31">
        <v>0</v>
      </c>
      <c r="BR26" s="31">
        <v>0</v>
      </c>
      <c r="BS26" s="31">
        <v>17</v>
      </c>
      <c r="BT26" s="31">
        <v>0</v>
      </c>
      <c r="BU26" s="31">
        <v>19</v>
      </c>
      <c r="BV26" s="31">
        <v>9</v>
      </c>
      <c r="BW26" s="31">
        <v>8</v>
      </c>
      <c r="BX26" s="31">
        <v>2</v>
      </c>
      <c r="BY26" s="31">
        <v>7</v>
      </c>
      <c r="BZ26" s="31">
        <v>6</v>
      </c>
      <c r="CA26" s="31">
        <v>48</v>
      </c>
      <c r="CB26" s="31">
        <v>0</v>
      </c>
      <c r="CC26" s="31">
        <v>47</v>
      </c>
      <c r="CD26" s="31">
        <v>31</v>
      </c>
      <c r="CE26" s="31">
        <v>0</v>
      </c>
      <c r="CF26" s="31">
        <v>0</v>
      </c>
      <c r="CG26" s="31">
        <v>0</v>
      </c>
      <c r="CH26" s="31">
        <v>0</v>
      </c>
      <c r="CI26" s="31">
        <v>0</v>
      </c>
      <c r="CJ26" s="31">
        <v>0</v>
      </c>
      <c r="CK26" s="31">
        <v>0</v>
      </c>
      <c r="CL26" s="31">
        <v>0</v>
      </c>
    </row>
    <row r="27" spans="2:90" ht="20.100000000000001" customHeight="1" thickBot="1" x14ac:dyDescent="0.25">
      <c r="B27" s="6" t="s">
        <v>214</v>
      </c>
      <c r="C27" s="33">
        <v>47</v>
      </c>
      <c r="D27" s="33">
        <v>0</v>
      </c>
      <c r="E27" s="33">
        <v>28</v>
      </c>
      <c r="F27" s="33">
        <v>56</v>
      </c>
      <c r="G27" s="33">
        <v>0</v>
      </c>
      <c r="H27" s="33">
        <v>0</v>
      </c>
      <c r="I27" s="33">
        <v>0</v>
      </c>
      <c r="J27" s="33">
        <v>1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1</v>
      </c>
      <c r="T27" s="33">
        <v>0</v>
      </c>
      <c r="U27" s="33">
        <v>1</v>
      </c>
      <c r="V27" s="33">
        <v>0</v>
      </c>
      <c r="W27" s="33">
        <v>23</v>
      </c>
      <c r="X27" s="33">
        <v>0</v>
      </c>
      <c r="Y27" s="33">
        <v>14</v>
      </c>
      <c r="Z27" s="33">
        <v>15</v>
      </c>
      <c r="AA27" s="33">
        <v>0</v>
      </c>
      <c r="AB27" s="33">
        <v>0</v>
      </c>
      <c r="AC27" s="33">
        <v>0</v>
      </c>
      <c r="AD27" s="33">
        <v>0</v>
      </c>
      <c r="AE27" s="33">
        <v>1</v>
      </c>
      <c r="AF27" s="33">
        <v>0</v>
      </c>
      <c r="AG27" s="33">
        <v>1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6</v>
      </c>
      <c r="AR27" s="33">
        <v>0</v>
      </c>
      <c r="AS27" s="33">
        <v>6</v>
      </c>
      <c r="AT27" s="33">
        <v>5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0</v>
      </c>
      <c r="BJ27" s="33">
        <v>0</v>
      </c>
      <c r="BK27" s="33">
        <v>0</v>
      </c>
      <c r="BL27" s="33">
        <v>0</v>
      </c>
      <c r="BM27" s="33">
        <v>0</v>
      </c>
      <c r="BN27" s="33">
        <v>0</v>
      </c>
      <c r="BO27" s="33">
        <v>0</v>
      </c>
      <c r="BP27" s="33">
        <v>0</v>
      </c>
      <c r="BQ27" s="33">
        <v>0</v>
      </c>
      <c r="BR27" s="33">
        <v>0</v>
      </c>
      <c r="BS27" s="33">
        <v>0</v>
      </c>
      <c r="BT27" s="33">
        <v>0</v>
      </c>
      <c r="BU27" s="33">
        <v>0</v>
      </c>
      <c r="BV27" s="33">
        <v>8</v>
      </c>
      <c r="BW27" s="33">
        <v>0</v>
      </c>
      <c r="BX27" s="33">
        <v>0</v>
      </c>
      <c r="BY27" s="33">
        <v>0</v>
      </c>
      <c r="BZ27" s="33">
        <v>0</v>
      </c>
      <c r="CA27" s="33">
        <v>16</v>
      </c>
      <c r="CB27" s="33">
        <v>0</v>
      </c>
      <c r="CC27" s="33">
        <v>6</v>
      </c>
      <c r="CD27" s="33">
        <v>27</v>
      </c>
      <c r="CE27" s="33">
        <v>0</v>
      </c>
      <c r="CF27" s="33">
        <v>0</v>
      </c>
      <c r="CG27" s="33">
        <v>0</v>
      </c>
      <c r="CH27" s="33">
        <v>0</v>
      </c>
      <c r="CI27" s="33">
        <v>0</v>
      </c>
      <c r="CJ27" s="33">
        <v>0</v>
      </c>
      <c r="CK27" s="33">
        <v>0</v>
      </c>
      <c r="CL27" s="33">
        <v>0</v>
      </c>
    </row>
    <row r="28" spans="2:90" ht="20.100000000000001" customHeight="1" thickBot="1" x14ac:dyDescent="0.25">
      <c r="B28" s="4" t="s">
        <v>215</v>
      </c>
      <c r="C28" s="33">
        <v>112</v>
      </c>
      <c r="D28" s="33">
        <v>4</v>
      </c>
      <c r="E28" s="33">
        <v>109</v>
      </c>
      <c r="F28" s="33">
        <v>66</v>
      </c>
      <c r="G28" s="33">
        <v>1</v>
      </c>
      <c r="H28" s="33">
        <v>0</v>
      </c>
      <c r="I28" s="33">
        <v>1</v>
      </c>
      <c r="J28" s="33">
        <v>1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10</v>
      </c>
      <c r="T28" s="33">
        <v>4</v>
      </c>
      <c r="U28" s="33">
        <v>11</v>
      </c>
      <c r="V28" s="33">
        <v>4</v>
      </c>
      <c r="W28" s="33">
        <v>42</v>
      </c>
      <c r="X28" s="33">
        <v>0</v>
      </c>
      <c r="Y28" s="33">
        <v>38</v>
      </c>
      <c r="Z28" s="33">
        <v>26</v>
      </c>
      <c r="AA28" s="33">
        <v>0</v>
      </c>
      <c r="AB28" s="33">
        <v>0</v>
      </c>
      <c r="AC28" s="33">
        <v>2</v>
      </c>
      <c r="AD28" s="33">
        <v>0</v>
      </c>
      <c r="AE28" s="33">
        <v>0</v>
      </c>
      <c r="AF28" s="33">
        <v>0</v>
      </c>
      <c r="AG28" s="33">
        <v>1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18</v>
      </c>
      <c r="AR28" s="33">
        <v>0</v>
      </c>
      <c r="AS28" s="33">
        <v>12</v>
      </c>
      <c r="AT28" s="33">
        <v>10</v>
      </c>
      <c r="AU28" s="33">
        <v>0</v>
      </c>
      <c r="AV28" s="33">
        <v>0</v>
      </c>
      <c r="AW28" s="33">
        <v>0</v>
      </c>
      <c r="AX28" s="33">
        <v>0</v>
      </c>
      <c r="AY28" s="33">
        <v>12</v>
      </c>
      <c r="AZ28" s="33">
        <v>0</v>
      </c>
      <c r="BA28" s="33">
        <v>14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L28" s="33">
        <v>0</v>
      </c>
      <c r="BM28" s="33">
        <v>0</v>
      </c>
      <c r="BN28" s="33">
        <v>0</v>
      </c>
      <c r="BO28" s="33">
        <v>0</v>
      </c>
      <c r="BP28" s="33">
        <v>0</v>
      </c>
      <c r="BQ28" s="33">
        <v>0</v>
      </c>
      <c r="BR28" s="33">
        <v>0</v>
      </c>
      <c r="BS28" s="33">
        <v>6</v>
      </c>
      <c r="BT28" s="33">
        <v>0</v>
      </c>
      <c r="BU28" s="33">
        <v>5</v>
      </c>
      <c r="BV28" s="33">
        <v>5</v>
      </c>
      <c r="BW28" s="33">
        <v>3</v>
      </c>
      <c r="BX28" s="33">
        <v>0</v>
      </c>
      <c r="BY28" s="33">
        <v>4</v>
      </c>
      <c r="BZ28" s="33">
        <v>2</v>
      </c>
      <c r="CA28" s="33">
        <v>20</v>
      </c>
      <c r="CB28" s="33">
        <v>0</v>
      </c>
      <c r="CC28" s="33">
        <v>21</v>
      </c>
      <c r="CD28" s="33">
        <v>18</v>
      </c>
      <c r="CE28" s="33">
        <v>0</v>
      </c>
      <c r="CF28" s="33">
        <v>0</v>
      </c>
      <c r="CG28" s="33">
        <v>0</v>
      </c>
      <c r="CH28" s="33">
        <v>0</v>
      </c>
      <c r="CI28" s="33">
        <v>0</v>
      </c>
      <c r="CJ28" s="33">
        <v>0</v>
      </c>
      <c r="CK28" s="33">
        <v>0</v>
      </c>
      <c r="CL28" s="33">
        <v>0</v>
      </c>
    </row>
    <row r="29" spans="2:90" ht="20.100000000000001" customHeight="1" thickBot="1" x14ac:dyDescent="0.25">
      <c r="B29" s="4" t="s">
        <v>216</v>
      </c>
      <c r="C29" s="32">
        <v>130</v>
      </c>
      <c r="D29" s="32">
        <v>13</v>
      </c>
      <c r="E29" s="32">
        <v>154</v>
      </c>
      <c r="F29" s="32">
        <v>92</v>
      </c>
      <c r="G29" s="32">
        <v>1</v>
      </c>
      <c r="H29" s="32">
        <v>0</v>
      </c>
      <c r="I29" s="32">
        <v>0</v>
      </c>
      <c r="J29" s="32">
        <v>3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1</v>
      </c>
      <c r="T29" s="32">
        <v>6</v>
      </c>
      <c r="U29" s="32">
        <v>7</v>
      </c>
      <c r="V29" s="32">
        <v>0</v>
      </c>
      <c r="W29" s="32">
        <v>39</v>
      </c>
      <c r="X29" s="32">
        <v>0</v>
      </c>
      <c r="Y29" s="32">
        <v>44</v>
      </c>
      <c r="Z29" s="32">
        <v>31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4</v>
      </c>
      <c r="AN29" s="32">
        <v>3</v>
      </c>
      <c r="AO29" s="32">
        <v>5</v>
      </c>
      <c r="AP29" s="32">
        <v>2</v>
      </c>
      <c r="AQ29" s="32">
        <v>37</v>
      </c>
      <c r="AR29" s="32">
        <v>0</v>
      </c>
      <c r="AS29" s="32">
        <v>36</v>
      </c>
      <c r="AT29" s="32">
        <v>20</v>
      </c>
      <c r="AU29" s="32">
        <v>1</v>
      </c>
      <c r="AV29" s="32">
        <v>0</v>
      </c>
      <c r="AW29" s="32">
        <v>2</v>
      </c>
      <c r="AX29" s="32">
        <v>0</v>
      </c>
      <c r="AY29" s="32">
        <v>6</v>
      </c>
      <c r="AZ29" s="32">
        <v>0</v>
      </c>
      <c r="BA29" s="32">
        <v>5</v>
      </c>
      <c r="BB29" s="32">
        <v>4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4</v>
      </c>
      <c r="BT29" s="32">
        <v>0</v>
      </c>
      <c r="BU29" s="32">
        <v>9</v>
      </c>
      <c r="BV29" s="32">
        <v>5</v>
      </c>
      <c r="BW29" s="32">
        <v>3</v>
      </c>
      <c r="BX29" s="32">
        <v>4</v>
      </c>
      <c r="BY29" s="32">
        <v>8</v>
      </c>
      <c r="BZ29" s="32">
        <v>1</v>
      </c>
      <c r="CA29" s="32">
        <v>34</v>
      </c>
      <c r="CB29" s="32">
        <v>0</v>
      </c>
      <c r="CC29" s="32">
        <v>38</v>
      </c>
      <c r="CD29" s="32">
        <v>26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</row>
    <row r="30" spans="2:90" ht="20.100000000000001" customHeight="1" thickBot="1" x14ac:dyDescent="0.25">
      <c r="B30" s="4" t="s">
        <v>217</v>
      </c>
      <c r="C30" s="20">
        <v>40</v>
      </c>
      <c r="D30" s="20">
        <v>0</v>
      </c>
      <c r="E30" s="20">
        <v>31</v>
      </c>
      <c r="F30" s="20">
        <v>54</v>
      </c>
      <c r="G30" s="20">
        <v>1</v>
      </c>
      <c r="H30" s="20">
        <v>0</v>
      </c>
      <c r="I30" s="20">
        <v>1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13</v>
      </c>
      <c r="X30" s="20">
        <v>0</v>
      </c>
      <c r="Y30" s="20">
        <v>14</v>
      </c>
      <c r="Z30" s="20">
        <v>12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12</v>
      </c>
      <c r="AR30" s="20">
        <v>0</v>
      </c>
      <c r="AS30" s="20">
        <v>5</v>
      </c>
      <c r="AT30" s="20">
        <v>21</v>
      </c>
      <c r="AU30" s="20">
        <v>0</v>
      </c>
      <c r="AV30" s="20">
        <v>0</v>
      </c>
      <c r="AW30" s="20">
        <v>0</v>
      </c>
      <c r="AX30" s="20">
        <v>0</v>
      </c>
      <c r="AY30" s="20">
        <v>1</v>
      </c>
      <c r="AZ30" s="20">
        <v>0</v>
      </c>
      <c r="BA30" s="20">
        <v>0</v>
      </c>
      <c r="BB30" s="20">
        <v>1</v>
      </c>
      <c r="BC30" s="20">
        <v>0</v>
      </c>
      <c r="BD30" s="20">
        <v>0</v>
      </c>
      <c r="BE30" s="20">
        <v>0</v>
      </c>
      <c r="BF30" s="20">
        <v>0</v>
      </c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  <c r="BS30" s="20">
        <v>2</v>
      </c>
      <c r="BT30" s="20">
        <v>0</v>
      </c>
      <c r="BU30" s="20">
        <v>1</v>
      </c>
      <c r="BV30" s="20">
        <v>7</v>
      </c>
      <c r="BW30" s="20">
        <v>0</v>
      </c>
      <c r="BX30" s="20">
        <v>0</v>
      </c>
      <c r="BY30" s="20">
        <v>1</v>
      </c>
      <c r="BZ30" s="20">
        <v>0</v>
      </c>
      <c r="CA30" s="20">
        <v>11</v>
      </c>
      <c r="CB30" s="20">
        <v>0</v>
      </c>
      <c r="CC30" s="20">
        <v>9</v>
      </c>
      <c r="CD30" s="20">
        <v>13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</row>
    <row r="31" spans="2:90" ht="20.100000000000001" customHeight="1" thickBot="1" x14ac:dyDescent="0.25">
      <c r="B31" s="4" t="s">
        <v>218</v>
      </c>
      <c r="C31" s="20">
        <v>42</v>
      </c>
      <c r="D31" s="20">
        <v>0</v>
      </c>
      <c r="E31" s="20">
        <v>61</v>
      </c>
      <c r="F31" s="20">
        <v>19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2</v>
      </c>
      <c r="T31" s="20">
        <v>0</v>
      </c>
      <c r="U31" s="20">
        <v>3</v>
      </c>
      <c r="V31" s="20">
        <v>1</v>
      </c>
      <c r="W31" s="20">
        <v>18</v>
      </c>
      <c r="X31" s="20">
        <v>0</v>
      </c>
      <c r="Y31" s="20">
        <v>28</v>
      </c>
      <c r="Z31" s="20">
        <v>5</v>
      </c>
      <c r="AA31" s="20">
        <v>0</v>
      </c>
      <c r="AB31" s="20">
        <v>0</v>
      </c>
      <c r="AC31" s="20">
        <v>0</v>
      </c>
      <c r="AD31" s="20">
        <v>0</v>
      </c>
      <c r="AE31" s="20">
        <v>1</v>
      </c>
      <c r="AF31" s="20">
        <v>0</v>
      </c>
      <c r="AG31" s="20">
        <v>1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2</v>
      </c>
      <c r="AN31" s="20">
        <v>0</v>
      </c>
      <c r="AO31" s="20">
        <v>2</v>
      </c>
      <c r="AP31" s="20">
        <v>0</v>
      </c>
      <c r="AQ31" s="20">
        <v>5</v>
      </c>
      <c r="AR31" s="20">
        <v>0</v>
      </c>
      <c r="AS31" s="20">
        <v>9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20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  <c r="BS31" s="20">
        <v>7</v>
      </c>
      <c r="BT31" s="20">
        <v>0</v>
      </c>
      <c r="BU31" s="20">
        <v>7</v>
      </c>
      <c r="BV31" s="20">
        <v>7</v>
      </c>
      <c r="BW31" s="20">
        <v>6</v>
      </c>
      <c r="BX31" s="20">
        <v>0</v>
      </c>
      <c r="BY31" s="20">
        <v>8</v>
      </c>
      <c r="BZ31" s="20">
        <v>6</v>
      </c>
      <c r="CA31" s="20">
        <v>1</v>
      </c>
      <c r="CB31" s="20">
        <v>0</v>
      </c>
      <c r="CC31" s="20">
        <v>3</v>
      </c>
      <c r="CD31" s="20">
        <v>0</v>
      </c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  <c r="CL31" s="20">
        <v>0</v>
      </c>
    </row>
    <row r="32" spans="2:90" ht="20.100000000000001" customHeight="1" thickBot="1" x14ac:dyDescent="0.25">
      <c r="B32" s="4" t="s">
        <v>219</v>
      </c>
      <c r="C32" s="20">
        <v>20</v>
      </c>
      <c r="D32" s="20">
        <v>3</v>
      </c>
      <c r="E32" s="20">
        <v>26</v>
      </c>
      <c r="F32" s="20">
        <v>20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2</v>
      </c>
      <c r="U32" s="20">
        <v>2</v>
      </c>
      <c r="V32" s="20">
        <v>0</v>
      </c>
      <c r="W32" s="20">
        <v>6</v>
      </c>
      <c r="X32" s="20">
        <v>0</v>
      </c>
      <c r="Y32" s="20">
        <v>6</v>
      </c>
      <c r="Z32" s="20">
        <v>7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1</v>
      </c>
      <c r="AI32" s="20">
        <v>0</v>
      </c>
      <c r="AJ32" s="20">
        <v>0</v>
      </c>
      <c r="AK32" s="20">
        <v>0</v>
      </c>
      <c r="AL32" s="20">
        <v>0</v>
      </c>
      <c r="AM32" s="20">
        <v>1</v>
      </c>
      <c r="AN32" s="20">
        <v>0</v>
      </c>
      <c r="AO32" s="20">
        <v>0</v>
      </c>
      <c r="AP32" s="20">
        <v>1</v>
      </c>
      <c r="AQ32" s="20">
        <v>2</v>
      </c>
      <c r="AR32" s="20">
        <v>0</v>
      </c>
      <c r="AS32" s="20">
        <v>1</v>
      </c>
      <c r="AT32" s="20">
        <v>5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0</v>
      </c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  <c r="BX32" s="20">
        <v>1</v>
      </c>
      <c r="BY32" s="20">
        <v>1</v>
      </c>
      <c r="BZ32" s="20">
        <v>0</v>
      </c>
      <c r="CA32" s="20">
        <v>11</v>
      </c>
      <c r="CB32" s="20">
        <v>0</v>
      </c>
      <c r="CC32" s="20">
        <v>16</v>
      </c>
      <c r="CD32" s="20">
        <v>6</v>
      </c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  <c r="CK32" s="20">
        <v>0</v>
      </c>
      <c r="CL32" s="20">
        <v>0</v>
      </c>
    </row>
    <row r="33" spans="2:90" ht="20.100000000000001" customHeight="1" thickBot="1" x14ac:dyDescent="0.25">
      <c r="B33" s="4" t="s">
        <v>220</v>
      </c>
      <c r="C33" s="20">
        <v>14</v>
      </c>
      <c r="D33" s="20">
        <v>1</v>
      </c>
      <c r="E33" s="20">
        <v>15</v>
      </c>
      <c r="F33" s="20">
        <v>11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4</v>
      </c>
      <c r="X33" s="20">
        <v>0</v>
      </c>
      <c r="Y33" s="20">
        <v>3</v>
      </c>
      <c r="Z33" s="20">
        <v>4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3</v>
      </c>
      <c r="AN33" s="20">
        <v>1</v>
      </c>
      <c r="AO33" s="20">
        <v>4</v>
      </c>
      <c r="AP33" s="20">
        <v>0</v>
      </c>
      <c r="AQ33" s="20">
        <v>2</v>
      </c>
      <c r="AR33" s="20">
        <v>0</v>
      </c>
      <c r="AS33" s="20">
        <v>4</v>
      </c>
      <c r="AT33" s="20">
        <v>1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5</v>
      </c>
      <c r="CB33" s="20">
        <v>0</v>
      </c>
      <c r="CC33" s="20">
        <v>4</v>
      </c>
      <c r="CD33" s="20">
        <v>6</v>
      </c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  <c r="CL33" s="20">
        <v>0</v>
      </c>
    </row>
    <row r="34" spans="2:90" ht="20.100000000000001" customHeight="1" thickBot="1" x14ac:dyDescent="0.25">
      <c r="B34" s="4" t="s">
        <v>221</v>
      </c>
      <c r="C34" s="20">
        <v>142</v>
      </c>
      <c r="D34" s="20">
        <v>0</v>
      </c>
      <c r="E34" s="20">
        <v>131</v>
      </c>
      <c r="F34" s="20">
        <v>78</v>
      </c>
      <c r="G34" s="20">
        <v>2</v>
      </c>
      <c r="H34" s="20">
        <v>0</v>
      </c>
      <c r="I34" s="20">
        <v>2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4</v>
      </c>
      <c r="T34" s="20">
        <v>0</v>
      </c>
      <c r="U34" s="20">
        <v>4</v>
      </c>
      <c r="V34" s="20">
        <v>0</v>
      </c>
      <c r="W34" s="20">
        <v>37</v>
      </c>
      <c r="X34" s="20">
        <v>0</v>
      </c>
      <c r="Y34" s="20">
        <v>31</v>
      </c>
      <c r="Z34" s="20">
        <v>27</v>
      </c>
      <c r="AA34" s="20">
        <v>0</v>
      </c>
      <c r="AB34" s="20">
        <v>0</v>
      </c>
      <c r="AC34" s="20">
        <v>0</v>
      </c>
      <c r="AD34" s="20">
        <v>0</v>
      </c>
      <c r="AE34" s="20">
        <v>1</v>
      </c>
      <c r="AF34" s="20">
        <v>0</v>
      </c>
      <c r="AG34" s="20">
        <v>2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3</v>
      </c>
      <c r="AN34" s="20">
        <v>0</v>
      </c>
      <c r="AO34" s="20">
        <v>3</v>
      </c>
      <c r="AP34" s="20">
        <v>0</v>
      </c>
      <c r="AQ34" s="20">
        <v>36</v>
      </c>
      <c r="AR34" s="20">
        <v>0</v>
      </c>
      <c r="AS34" s="20">
        <v>33</v>
      </c>
      <c r="AT34" s="20">
        <v>17</v>
      </c>
      <c r="AU34" s="20">
        <v>0</v>
      </c>
      <c r="AV34" s="20">
        <v>0</v>
      </c>
      <c r="AW34" s="20">
        <v>0</v>
      </c>
      <c r="AX34" s="20">
        <v>0</v>
      </c>
      <c r="AY34" s="20">
        <v>7</v>
      </c>
      <c r="AZ34" s="20">
        <v>0</v>
      </c>
      <c r="BA34" s="20">
        <v>5</v>
      </c>
      <c r="BB34" s="20">
        <v>3</v>
      </c>
      <c r="BC34" s="20">
        <v>0</v>
      </c>
      <c r="BD34" s="20">
        <v>0</v>
      </c>
      <c r="BE34" s="20">
        <v>0</v>
      </c>
      <c r="BF34" s="20">
        <v>0</v>
      </c>
      <c r="BG34" s="20">
        <v>0</v>
      </c>
      <c r="BH34" s="20">
        <v>0</v>
      </c>
      <c r="BI34" s="20">
        <v>0</v>
      </c>
      <c r="BJ34" s="20">
        <v>0</v>
      </c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  <c r="BR34" s="20">
        <v>0</v>
      </c>
      <c r="BS34" s="20">
        <v>10</v>
      </c>
      <c r="BT34" s="20">
        <v>0</v>
      </c>
      <c r="BU34" s="20">
        <v>13</v>
      </c>
      <c r="BV34" s="20">
        <v>4</v>
      </c>
      <c r="BW34" s="20">
        <v>2</v>
      </c>
      <c r="BX34" s="20">
        <v>0</v>
      </c>
      <c r="BY34" s="20">
        <v>2</v>
      </c>
      <c r="BZ34" s="20">
        <v>0</v>
      </c>
      <c r="CA34" s="20">
        <v>40</v>
      </c>
      <c r="CB34" s="20">
        <v>0</v>
      </c>
      <c r="CC34" s="20">
        <v>36</v>
      </c>
      <c r="CD34" s="20">
        <v>27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  <c r="CK34" s="20">
        <v>0</v>
      </c>
      <c r="CL34" s="20">
        <v>0</v>
      </c>
    </row>
    <row r="35" spans="2:90" ht="20.100000000000001" customHeight="1" thickBot="1" x14ac:dyDescent="0.25">
      <c r="B35" s="4" t="s">
        <v>222</v>
      </c>
      <c r="C35" s="20">
        <v>24</v>
      </c>
      <c r="D35" s="20">
        <v>0</v>
      </c>
      <c r="E35" s="20">
        <v>16</v>
      </c>
      <c r="F35" s="20">
        <v>29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2</v>
      </c>
      <c r="T35" s="20">
        <v>0</v>
      </c>
      <c r="U35" s="20">
        <v>1</v>
      </c>
      <c r="V35" s="20">
        <v>2</v>
      </c>
      <c r="W35" s="20">
        <v>8</v>
      </c>
      <c r="X35" s="20">
        <v>0</v>
      </c>
      <c r="Y35" s="20">
        <v>7</v>
      </c>
      <c r="Z35" s="20">
        <v>9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1</v>
      </c>
      <c r="AN35" s="20">
        <v>0</v>
      </c>
      <c r="AO35" s="20">
        <v>0</v>
      </c>
      <c r="AP35" s="20">
        <v>1</v>
      </c>
      <c r="AQ35" s="20">
        <v>3</v>
      </c>
      <c r="AR35" s="20">
        <v>0</v>
      </c>
      <c r="AS35" s="20">
        <v>4</v>
      </c>
      <c r="AT35" s="20">
        <v>3</v>
      </c>
      <c r="AU35" s="20">
        <v>0</v>
      </c>
      <c r="AV35" s="20">
        <v>0</v>
      </c>
      <c r="AW35" s="20">
        <v>0</v>
      </c>
      <c r="AX35" s="20">
        <v>0</v>
      </c>
      <c r="AY35" s="20">
        <v>2</v>
      </c>
      <c r="AZ35" s="20">
        <v>0</v>
      </c>
      <c r="BA35" s="20">
        <v>0</v>
      </c>
      <c r="BB35" s="20">
        <v>3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1</v>
      </c>
      <c r="BL35" s="20">
        <v>0</v>
      </c>
      <c r="BM35" s="20">
        <v>0</v>
      </c>
      <c r="BN35" s="20">
        <v>2</v>
      </c>
      <c r="BO35" s="20">
        <v>1</v>
      </c>
      <c r="BP35" s="20">
        <v>0</v>
      </c>
      <c r="BQ35" s="20">
        <v>1</v>
      </c>
      <c r="BR35" s="20">
        <v>0</v>
      </c>
      <c r="BS35" s="20">
        <v>1</v>
      </c>
      <c r="BT35" s="20">
        <v>0</v>
      </c>
      <c r="BU35" s="20">
        <v>0</v>
      </c>
      <c r="BV35" s="20">
        <v>1</v>
      </c>
      <c r="BW35" s="20">
        <v>0</v>
      </c>
      <c r="BX35" s="20">
        <v>0</v>
      </c>
      <c r="BY35" s="20">
        <v>0</v>
      </c>
      <c r="BZ35" s="20">
        <v>1</v>
      </c>
      <c r="CA35" s="20">
        <v>5</v>
      </c>
      <c r="CB35" s="20">
        <v>0</v>
      </c>
      <c r="CC35" s="20">
        <v>3</v>
      </c>
      <c r="CD35" s="20">
        <v>7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</row>
    <row r="36" spans="2:90" ht="20.100000000000001" customHeight="1" thickBot="1" x14ac:dyDescent="0.25">
      <c r="B36" s="4" t="s">
        <v>223</v>
      </c>
      <c r="C36" s="20">
        <v>143</v>
      </c>
      <c r="D36" s="20">
        <v>2</v>
      </c>
      <c r="E36" s="20">
        <v>143</v>
      </c>
      <c r="F36" s="20">
        <v>100</v>
      </c>
      <c r="G36" s="20">
        <v>0</v>
      </c>
      <c r="H36" s="20">
        <v>0</v>
      </c>
      <c r="I36" s="20">
        <v>1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1</v>
      </c>
      <c r="T36" s="20">
        <v>0</v>
      </c>
      <c r="U36" s="20">
        <v>1</v>
      </c>
      <c r="V36" s="20">
        <v>1</v>
      </c>
      <c r="W36" s="20">
        <v>56</v>
      </c>
      <c r="X36" s="20">
        <v>0</v>
      </c>
      <c r="Y36" s="20">
        <v>46</v>
      </c>
      <c r="Z36" s="20">
        <v>46</v>
      </c>
      <c r="AA36" s="20">
        <v>0</v>
      </c>
      <c r="AB36" s="20">
        <v>0</v>
      </c>
      <c r="AC36" s="20">
        <v>0</v>
      </c>
      <c r="AD36" s="20">
        <v>0</v>
      </c>
      <c r="AE36" s="20">
        <v>1</v>
      </c>
      <c r="AF36" s="20">
        <v>0</v>
      </c>
      <c r="AG36" s="20">
        <v>0</v>
      </c>
      <c r="AH36" s="20">
        <v>1</v>
      </c>
      <c r="AI36" s="20">
        <v>0</v>
      </c>
      <c r="AJ36" s="20">
        <v>0</v>
      </c>
      <c r="AK36" s="20">
        <v>0</v>
      </c>
      <c r="AL36" s="20">
        <v>0</v>
      </c>
      <c r="AM36" s="20">
        <v>4</v>
      </c>
      <c r="AN36" s="20">
        <v>0</v>
      </c>
      <c r="AO36" s="20">
        <v>4</v>
      </c>
      <c r="AP36" s="20">
        <v>0</v>
      </c>
      <c r="AQ36" s="20">
        <v>29</v>
      </c>
      <c r="AR36" s="20">
        <v>0</v>
      </c>
      <c r="AS36" s="20">
        <v>35</v>
      </c>
      <c r="AT36" s="20">
        <v>18</v>
      </c>
      <c r="AU36" s="20">
        <v>0</v>
      </c>
      <c r="AV36" s="20">
        <v>0</v>
      </c>
      <c r="AW36" s="20">
        <v>5</v>
      </c>
      <c r="AX36" s="20">
        <v>1</v>
      </c>
      <c r="AY36" s="20">
        <v>1</v>
      </c>
      <c r="AZ36" s="20">
        <v>0</v>
      </c>
      <c r="BA36" s="20">
        <v>1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5</v>
      </c>
      <c r="BT36" s="20">
        <v>0</v>
      </c>
      <c r="BU36" s="20">
        <v>6</v>
      </c>
      <c r="BV36" s="20">
        <v>5</v>
      </c>
      <c r="BW36" s="20">
        <v>4</v>
      </c>
      <c r="BX36" s="20">
        <v>1</v>
      </c>
      <c r="BY36" s="20">
        <v>8</v>
      </c>
      <c r="BZ36" s="20">
        <v>0</v>
      </c>
      <c r="CA36" s="20">
        <v>42</v>
      </c>
      <c r="CB36" s="20">
        <v>1</v>
      </c>
      <c r="CC36" s="20">
        <v>36</v>
      </c>
      <c r="CD36" s="20">
        <v>28</v>
      </c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  <c r="CK36" s="20">
        <v>0</v>
      </c>
      <c r="CL36" s="20">
        <v>0</v>
      </c>
    </row>
    <row r="37" spans="2:90" ht="20.100000000000001" customHeight="1" thickBot="1" x14ac:dyDescent="0.25">
      <c r="B37" s="4" t="s">
        <v>224</v>
      </c>
      <c r="C37" s="20">
        <v>128</v>
      </c>
      <c r="D37" s="20">
        <v>7</v>
      </c>
      <c r="E37" s="20">
        <v>135</v>
      </c>
      <c r="F37" s="20">
        <v>170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7</v>
      </c>
      <c r="T37" s="20">
        <v>3</v>
      </c>
      <c r="U37" s="20">
        <v>11</v>
      </c>
      <c r="V37" s="20">
        <v>4</v>
      </c>
      <c r="W37" s="20">
        <v>46</v>
      </c>
      <c r="X37" s="20">
        <v>1</v>
      </c>
      <c r="Y37" s="20">
        <v>59</v>
      </c>
      <c r="Z37" s="20">
        <v>56</v>
      </c>
      <c r="AA37" s="20">
        <v>2</v>
      </c>
      <c r="AB37" s="20">
        <v>0</v>
      </c>
      <c r="AC37" s="20">
        <v>1</v>
      </c>
      <c r="AD37" s="20">
        <v>1</v>
      </c>
      <c r="AE37" s="20">
        <v>0</v>
      </c>
      <c r="AF37" s="20">
        <v>0</v>
      </c>
      <c r="AG37" s="20">
        <v>4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1</v>
      </c>
      <c r="AN37" s="20">
        <v>0</v>
      </c>
      <c r="AO37" s="20">
        <v>1</v>
      </c>
      <c r="AP37" s="20">
        <v>1</v>
      </c>
      <c r="AQ37" s="20">
        <v>13</v>
      </c>
      <c r="AR37" s="20">
        <v>0</v>
      </c>
      <c r="AS37" s="20">
        <v>7</v>
      </c>
      <c r="AT37" s="20">
        <v>26</v>
      </c>
      <c r="AU37" s="20">
        <v>1</v>
      </c>
      <c r="AV37" s="20">
        <v>0</v>
      </c>
      <c r="AW37" s="20">
        <v>0</v>
      </c>
      <c r="AX37" s="20">
        <v>1</v>
      </c>
      <c r="AY37" s="20">
        <v>1</v>
      </c>
      <c r="AZ37" s="20">
        <v>0</v>
      </c>
      <c r="BA37" s="20">
        <v>1</v>
      </c>
      <c r="BB37" s="20">
        <v>1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2</v>
      </c>
      <c r="BV37" s="20">
        <v>8</v>
      </c>
      <c r="BW37" s="20">
        <v>3</v>
      </c>
      <c r="BX37" s="20">
        <v>3</v>
      </c>
      <c r="BY37" s="20">
        <v>4</v>
      </c>
      <c r="BZ37" s="20">
        <v>4</v>
      </c>
      <c r="CA37" s="20">
        <v>54</v>
      </c>
      <c r="CB37" s="20">
        <v>0</v>
      </c>
      <c r="CC37" s="20">
        <v>45</v>
      </c>
      <c r="CD37" s="20">
        <v>68</v>
      </c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  <c r="CK37" s="20">
        <v>0</v>
      </c>
      <c r="CL37" s="20">
        <v>0</v>
      </c>
    </row>
    <row r="38" spans="2:90" ht="20.100000000000001" customHeight="1" thickBot="1" x14ac:dyDescent="0.25">
      <c r="B38" s="4" t="s">
        <v>225</v>
      </c>
      <c r="C38" s="20">
        <v>78</v>
      </c>
      <c r="D38" s="20">
        <v>1</v>
      </c>
      <c r="E38" s="20">
        <v>49</v>
      </c>
      <c r="F38" s="20">
        <v>81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14</v>
      </c>
      <c r="T38" s="20">
        <v>1</v>
      </c>
      <c r="U38" s="20">
        <v>9</v>
      </c>
      <c r="V38" s="20">
        <v>8</v>
      </c>
      <c r="W38" s="20">
        <v>22</v>
      </c>
      <c r="X38" s="20">
        <v>0</v>
      </c>
      <c r="Y38" s="20">
        <v>13</v>
      </c>
      <c r="Z38" s="20">
        <v>33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1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1</v>
      </c>
      <c r="AN38" s="20">
        <v>0</v>
      </c>
      <c r="AO38" s="20">
        <v>1</v>
      </c>
      <c r="AP38" s="20">
        <v>0</v>
      </c>
      <c r="AQ38" s="20">
        <v>25</v>
      </c>
      <c r="AR38" s="20">
        <v>0</v>
      </c>
      <c r="AS38" s="20">
        <v>15</v>
      </c>
      <c r="AT38" s="20">
        <v>10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1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20">
        <v>0</v>
      </c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  <c r="CA38" s="20">
        <v>16</v>
      </c>
      <c r="CB38" s="20">
        <v>0</v>
      </c>
      <c r="CC38" s="20">
        <v>10</v>
      </c>
      <c r="CD38" s="20">
        <v>29</v>
      </c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  <c r="CK38" s="20">
        <v>0</v>
      </c>
      <c r="CL38" s="20">
        <v>0</v>
      </c>
    </row>
    <row r="39" spans="2:90" ht="20.100000000000001" customHeight="1" thickBot="1" x14ac:dyDescent="0.25">
      <c r="B39" s="4" t="s">
        <v>226</v>
      </c>
      <c r="C39" s="20">
        <v>105</v>
      </c>
      <c r="D39" s="20">
        <v>0</v>
      </c>
      <c r="E39" s="20">
        <v>62</v>
      </c>
      <c r="F39" s="20">
        <v>128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1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3</v>
      </c>
      <c r="T39" s="20">
        <v>0</v>
      </c>
      <c r="U39" s="20">
        <v>0</v>
      </c>
      <c r="V39" s="20">
        <v>3</v>
      </c>
      <c r="W39" s="20">
        <v>42</v>
      </c>
      <c r="X39" s="20">
        <v>0</v>
      </c>
      <c r="Y39" s="20">
        <v>24</v>
      </c>
      <c r="Z39" s="20">
        <v>60</v>
      </c>
      <c r="AA39" s="20">
        <v>0</v>
      </c>
      <c r="AB39" s="20">
        <v>0</v>
      </c>
      <c r="AC39" s="20">
        <v>0</v>
      </c>
      <c r="AD39" s="20">
        <v>0</v>
      </c>
      <c r="AE39" s="20">
        <v>2</v>
      </c>
      <c r="AF39" s="20">
        <v>0</v>
      </c>
      <c r="AG39" s="20">
        <v>2</v>
      </c>
      <c r="AH39" s="20">
        <v>2</v>
      </c>
      <c r="AI39" s="20">
        <v>0</v>
      </c>
      <c r="AJ39" s="20">
        <v>0</v>
      </c>
      <c r="AK39" s="20">
        <v>0</v>
      </c>
      <c r="AL39" s="20">
        <v>0</v>
      </c>
      <c r="AM39" s="20">
        <v>1</v>
      </c>
      <c r="AN39" s="20">
        <v>0</v>
      </c>
      <c r="AO39" s="20">
        <v>0</v>
      </c>
      <c r="AP39" s="20">
        <v>1</v>
      </c>
      <c r="AQ39" s="20">
        <v>11</v>
      </c>
      <c r="AR39" s="20">
        <v>0</v>
      </c>
      <c r="AS39" s="20">
        <v>12</v>
      </c>
      <c r="AT39" s="20">
        <v>12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1</v>
      </c>
      <c r="BT39" s="20">
        <v>0</v>
      </c>
      <c r="BU39" s="20">
        <v>0</v>
      </c>
      <c r="BV39" s="20">
        <v>2</v>
      </c>
      <c r="BW39" s="20">
        <v>2</v>
      </c>
      <c r="BX39" s="20">
        <v>0</v>
      </c>
      <c r="BY39" s="20">
        <v>0</v>
      </c>
      <c r="BZ39" s="20">
        <v>2</v>
      </c>
      <c r="CA39" s="20">
        <v>43</v>
      </c>
      <c r="CB39" s="20">
        <v>0</v>
      </c>
      <c r="CC39" s="20">
        <v>23</v>
      </c>
      <c r="CD39" s="20">
        <v>46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</row>
    <row r="40" spans="2:90" ht="20.100000000000001" customHeight="1" thickBot="1" x14ac:dyDescent="0.25">
      <c r="B40" s="4" t="s">
        <v>227</v>
      </c>
      <c r="C40" s="20">
        <v>274</v>
      </c>
      <c r="D40" s="20">
        <v>0</v>
      </c>
      <c r="E40" s="20">
        <v>250</v>
      </c>
      <c r="F40" s="20">
        <v>408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17</v>
      </c>
      <c r="T40" s="20">
        <v>0</v>
      </c>
      <c r="U40" s="20">
        <v>14</v>
      </c>
      <c r="V40" s="20">
        <v>6</v>
      </c>
      <c r="W40" s="20">
        <v>105</v>
      </c>
      <c r="X40" s="20">
        <v>0</v>
      </c>
      <c r="Y40" s="20">
        <v>89</v>
      </c>
      <c r="Z40" s="20">
        <v>149</v>
      </c>
      <c r="AA40" s="20">
        <v>0</v>
      </c>
      <c r="AB40" s="20">
        <v>0</v>
      </c>
      <c r="AC40" s="20">
        <v>1</v>
      </c>
      <c r="AD40" s="20">
        <v>0</v>
      </c>
      <c r="AE40" s="20">
        <v>1</v>
      </c>
      <c r="AF40" s="20">
        <v>0</v>
      </c>
      <c r="AG40" s="20">
        <v>2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1</v>
      </c>
      <c r="AN40" s="20">
        <v>0</v>
      </c>
      <c r="AO40" s="20">
        <v>0</v>
      </c>
      <c r="AP40" s="20">
        <v>1</v>
      </c>
      <c r="AQ40" s="20">
        <v>51</v>
      </c>
      <c r="AR40" s="20">
        <v>0</v>
      </c>
      <c r="AS40" s="20">
        <v>46</v>
      </c>
      <c r="AT40" s="20">
        <v>61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  <c r="BS40" s="20">
        <v>2</v>
      </c>
      <c r="BT40" s="20">
        <v>0</v>
      </c>
      <c r="BU40" s="20">
        <v>6</v>
      </c>
      <c r="BV40" s="20">
        <v>14</v>
      </c>
      <c r="BW40" s="20">
        <v>5</v>
      </c>
      <c r="BX40" s="20">
        <v>0</v>
      </c>
      <c r="BY40" s="20">
        <v>8</v>
      </c>
      <c r="BZ40" s="20">
        <v>2</v>
      </c>
      <c r="CA40" s="20">
        <v>92</v>
      </c>
      <c r="CB40" s="20">
        <v>0</v>
      </c>
      <c r="CC40" s="20">
        <v>84</v>
      </c>
      <c r="CD40" s="20">
        <v>172</v>
      </c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  <c r="CL40" s="20">
        <v>0</v>
      </c>
    </row>
    <row r="41" spans="2:90" ht="20.100000000000001" customHeight="1" thickBot="1" x14ac:dyDescent="0.25">
      <c r="B41" s="4" t="s">
        <v>228</v>
      </c>
      <c r="C41" s="20">
        <v>1750</v>
      </c>
      <c r="D41" s="20">
        <v>42</v>
      </c>
      <c r="E41" s="20">
        <v>1802</v>
      </c>
      <c r="F41" s="20">
        <v>1493</v>
      </c>
      <c r="G41" s="20">
        <v>12</v>
      </c>
      <c r="H41" s="20">
        <v>0</v>
      </c>
      <c r="I41" s="20">
        <v>14</v>
      </c>
      <c r="J41" s="20">
        <v>11</v>
      </c>
      <c r="K41" s="20">
        <v>8</v>
      </c>
      <c r="L41" s="20">
        <v>0</v>
      </c>
      <c r="M41" s="20">
        <v>5</v>
      </c>
      <c r="N41" s="20">
        <v>0</v>
      </c>
      <c r="O41" s="20">
        <v>1</v>
      </c>
      <c r="P41" s="20">
        <v>0</v>
      </c>
      <c r="Q41" s="20">
        <v>1</v>
      </c>
      <c r="R41" s="20">
        <v>0</v>
      </c>
      <c r="S41" s="20">
        <v>76</v>
      </c>
      <c r="T41" s="20">
        <v>16</v>
      </c>
      <c r="U41" s="20">
        <v>102</v>
      </c>
      <c r="V41" s="20">
        <v>20</v>
      </c>
      <c r="W41" s="20">
        <v>576</v>
      </c>
      <c r="X41" s="20">
        <v>0</v>
      </c>
      <c r="Y41" s="20">
        <v>565</v>
      </c>
      <c r="Z41" s="20">
        <v>591</v>
      </c>
      <c r="AA41" s="20">
        <v>3</v>
      </c>
      <c r="AB41" s="20">
        <v>0</v>
      </c>
      <c r="AC41" s="20">
        <v>1</v>
      </c>
      <c r="AD41" s="20">
        <v>2</v>
      </c>
      <c r="AE41" s="20">
        <v>30</v>
      </c>
      <c r="AF41" s="20">
        <v>0</v>
      </c>
      <c r="AG41" s="20">
        <v>23</v>
      </c>
      <c r="AH41" s="20">
        <v>23</v>
      </c>
      <c r="AI41" s="20">
        <v>0</v>
      </c>
      <c r="AJ41" s="20">
        <v>0</v>
      </c>
      <c r="AK41" s="20">
        <v>0</v>
      </c>
      <c r="AL41" s="20">
        <v>0</v>
      </c>
      <c r="AM41" s="20">
        <v>28</v>
      </c>
      <c r="AN41" s="20">
        <v>8</v>
      </c>
      <c r="AO41" s="20">
        <v>38</v>
      </c>
      <c r="AP41" s="20">
        <v>17</v>
      </c>
      <c r="AQ41" s="20">
        <v>310</v>
      </c>
      <c r="AR41" s="20">
        <v>1</v>
      </c>
      <c r="AS41" s="20">
        <v>305</v>
      </c>
      <c r="AT41" s="20">
        <v>218</v>
      </c>
      <c r="AU41" s="20">
        <v>14</v>
      </c>
      <c r="AV41" s="20">
        <v>0</v>
      </c>
      <c r="AW41" s="20">
        <v>17</v>
      </c>
      <c r="AX41" s="20">
        <v>8</v>
      </c>
      <c r="AY41" s="20">
        <v>88</v>
      </c>
      <c r="AZ41" s="20">
        <v>0</v>
      </c>
      <c r="BA41" s="20">
        <v>90</v>
      </c>
      <c r="BB41" s="20">
        <v>41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7</v>
      </c>
      <c r="BL41" s="20">
        <v>0</v>
      </c>
      <c r="BM41" s="20">
        <v>4</v>
      </c>
      <c r="BN41" s="20">
        <v>9</v>
      </c>
      <c r="BO41" s="20">
        <v>1</v>
      </c>
      <c r="BP41" s="20">
        <v>0</v>
      </c>
      <c r="BQ41" s="20">
        <v>1</v>
      </c>
      <c r="BR41" s="20">
        <v>0</v>
      </c>
      <c r="BS41" s="20">
        <v>6</v>
      </c>
      <c r="BT41" s="20">
        <v>0</v>
      </c>
      <c r="BU41" s="20">
        <v>10</v>
      </c>
      <c r="BV41" s="20">
        <v>8</v>
      </c>
      <c r="BW41" s="20">
        <v>52</v>
      </c>
      <c r="BX41" s="20">
        <v>17</v>
      </c>
      <c r="BY41" s="20">
        <v>78</v>
      </c>
      <c r="BZ41" s="20">
        <v>19</v>
      </c>
      <c r="CA41" s="20">
        <v>534</v>
      </c>
      <c r="CB41" s="20">
        <v>0</v>
      </c>
      <c r="CC41" s="20">
        <v>545</v>
      </c>
      <c r="CD41" s="20">
        <v>521</v>
      </c>
      <c r="CE41" s="20">
        <v>0</v>
      </c>
      <c r="CF41" s="20">
        <v>0</v>
      </c>
      <c r="CG41" s="20">
        <v>0</v>
      </c>
      <c r="CH41" s="20">
        <v>1</v>
      </c>
      <c r="CI41" s="20">
        <v>4</v>
      </c>
      <c r="CJ41" s="20">
        <v>0</v>
      </c>
      <c r="CK41" s="20">
        <v>3</v>
      </c>
      <c r="CL41" s="20">
        <v>4</v>
      </c>
    </row>
    <row r="42" spans="2:90" ht="20.100000000000001" customHeight="1" thickBot="1" x14ac:dyDescent="0.25">
      <c r="B42" s="4" t="s">
        <v>229</v>
      </c>
      <c r="C42" s="20">
        <v>280</v>
      </c>
      <c r="D42" s="20">
        <v>15</v>
      </c>
      <c r="E42" s="20">
        <v>299</v>
      </c>
      <c r="F42" s="20">
        <v>295</v>
      </c>
      <c r="G42" s="20">
        <v>5</v>
      </c>
      <c r="H42" s="20">
        <v>0</v>
      </c>
      <c r="I42" s="20">
        <v>2</v>
      </c>
      <c r="J42" s="20">
        <v>5</v>
      </c>
      <c r="K42" s="20">
        <v>2</v>
      </c>
      <c r="L42" s="20">
        <v>0</v>
      </c>
      <c r="M42" s="20">
        <v>6</v>
      </c>
      <c r="N42" s="20">
        <v>1</v>
      </c>
      <c r="O42" s="20">
        <v>0</v>
      </c>
      <c r="P42" s="20">
        <v>0</v>
      </c>
      <c r="Q42" s="20">
        <v>0</v>
      </c>
      <c r="R42" s="20">
        <v>0</v>
      </c>
      <c r="S42" s="20">
        <v>9</v>
      </c>
      <c r="T42" s="20">
        <v>6</v>
      </c>
      <c r="U42" s="20">
        <v>16</v>
      </c>
      <c r="V42" s="20">
        <v>3</v>
      </c>
      <c r="W42" s="20">
        <v>96</v>
      </c>
      <c r="X42" s="20">
        <v>0</v>
      </c>
      <c r="Y42" s="20">
        <v>101</v>
      </c>
      <c r="Z42" s="20">
        <v>109</v>
      </c>
      <c r="AA42" s="20">
        <v>1</v>
      </c>
      <c r="AB42" s="20">
        <v>0</v>
      </c>
      <c r="AC42" s="20">
        <v>1</v>
      </c>
      <c r="AD42" s="20">
        <v>0</v>
      </c>
      <c r="AE42" s="20">
        <v>7</v>
      </c>
      <c r="AF42" s="20">
        <v>0</v>
      </c>
      <c r="AG42" s="20">
        <v>4</v>
      </c>
      <c r="AH42" s="20">
        <v>5</v>
      </c>
      <c r="AI42" s="20">
        <v>0</v>
      </c>
      <c r="AJ42" s="20">
        <v>0</v>
      </c>
      <c r="AK42" s="20">
        <v>0</v>
      </c>
      <c r="AL42" s="20">
        <v>0</v>
      </c>
      <c r="AM42" s="20">
        <v>12</v>
      </c>
      <c r="AN42" s="20">
        <v>0</v>
      </c>
      <c r="AO42" s="20">
        <v>8</v>
      </c>
      <c r="AP42" s="20">
        <v>3</v>
      </c>
      <c r="AQ42" s="20">
        <v>47</v>
      </c>
      <c r="AR42" s="20">
        <v>0</v>
      </c>
      <c r="AS42" s="20">
        <v>44</v>
      </c>
      <c r="AT42" s="20">
        <v>50</v>
      </c>
      <c r="AU42" s="20">
        <v>0</v>
      </c>
      <c r="AV42" s="20">
        <v>0</v>
      </c>
      <c r="AW42" s="20">
        <v>0</v>
      </c>
      <c r="AX42" s="20">
        <v>0</v>
      </c>
      <c r="AY42" s="20">
        <v>4</v>
      </c>
      <c r="AZ42" s="20">
        <v>0</v>
      </c>
      <c r="BA42" s="20">
        <v>5</v>
      </c>
      <c r="BB42" s="20">
        <v>4</v>
      </c>
      <c r="BC42" s="20">
        <v>0</v>
      </c>
      <c r="BD42" s="20">
        <v>0</v>
      </c>
      <c r="BE42" s="20">
        <v>0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12</v>
      </c>
      <c r="BX42" s="20">
        <v>9</v>
      </c>
      <c r="BY42" s="20">
        <v>22</v>
      </c>
      <c r="BZ42" s="20">
        <v>4</v>
      </c>
      <c r="CA42" s="20">
        <v>84</v>
      </c>
      <c r="CB42" s="20">
        <v>0</v>
      </c>
      <c r="CC42" s="20">
        <v>88</v>
      </c>
      <c r="CD42" s="20">
        <v>111</v>
      </c>
      <c r="CE42" s="20">
        <v>0</v>
      </c>
      <c r="CF42" s="20">
        <v>0</v>
      </c>
      <c r="CG42" s="20">
        <v>0</v>
      </c>
      <c r="CH42" s="20">
        <v>0</v>
      </c>
      <c r="CI42" s="20">
        <v>1</v>
      </c>
      <c r="CJ42" s="20">
        <v>0</v>
      </c>
      <c r="CK42" s="20">
        <v>2</v>
      </c>
      <c r="CL42" s="20">
        <v>0</v>
      </c>
    </row>
    <row r="43" spans="2:90" ht="20.100000000000001" customHeight="1" thickBot="1" x14ac:dyDescent="0.25">
      <c r="B43" s="4" t="s">
        <v>230</v>
      </c>
      <c r="C43" s="20">
        <v>139</v>
      </c>
      <c r="D43" s="20">
        <v>3</v>
      </c>
      <c r="E43" s="20">
        <v>161</v>
      </c>
      <c r="F43" s="20">
        <v>138</v>
      </c>
      <c r="G43" s="20">
        <v>1</v>
      </c>
      <c r="H43" s="20">
        <v>0</v>
      </c>
      <c r="I43" s="20">
        <v>0</v>
      </c>
      <c r="J43" s="20">
        <v>1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7</v>
      </c>
      <c r="T43" s="20">
        <v>1</v>
      </c>
      <c r="U43" s="20">
        <v>7</v>
      </c>
      <c r="V43" s="20">
        <v>2</v>
      </c>
      <c r="W43" s="20">
        <v>56</v>
      </c>
      <c r="X43" s="20">
        <v>0</v>
      </c>
      <c r="Y43" s="20">
        <v>44</v>
      </c>
      <c r="Z43" s="20">
        <v>60</v>
      </c>
      <c r="AA43" s="20">
        <v>2</v>
      </c>
      <c r="AB43" s="20">
        <v>1</v>
      </c>
      <c r="AC43" s="20">
        <v>3</v>
      </c>
      <c r="AD43" s="20">
        <v>0</v>
      </c>
      <c r="AE43" s="20">
        <v>0</v>
      </c>
      <c r="AF43" s="20">
        <v>0</v>
      </c>
      <c r="AG43" s="20">
        <v>2</v>
      </c>
      <c r="AH43" s="20">
        <v>1</v>
      </c>
      <c r="AI43" s="20">
        <v>0</v>
      </c>
      <c r="AJ43" s="20">
        <v>0</v>
      </c>
      <c r="AK43" s="20">
        <v>0</v>
      </c>
      <c r="AL43" s="20">
        <v>0</v>
      </c>
      <c r="AM43" s="20">
        <v>2</v>
      </c>
      <c r="AN43" s="20">
        <v>1</v>
      </c>
      <c r="AO43" s="20">
        <v>4</v>
      </c>
      <c r="AP43" s="20">
        <v>0</v>
      </c>
      <c r="AQ43" s="20">
        <v>21</v>
      </c>
      <c r="AR43" s="20">
        <v>0</v>
      </c>
      <c r="AS43" s="20">
        <v>33</v>
      </c>
      <c r="AT43" s="20">
        <v>25</v>
      </c>
      <c r="AU43" s="20">
        <v>0</v>
      </c>
      <c r="AV43" s="20">
        <v>0</v>
      </c>
      <c r="AW43" s="20">
        <v>0</v>
      </c>
      <c r="AX43" s="20">
        <v>1</v>
      </c>
      <c r="AY43" s="20">
        <v>1</v>
      </c>
      <c r="AZ43" s="20">
        <v>0</v>
      </c>
      <c r="BA43" s="20">
        <v>2</v>
      </c>
      <c r="BB43" s="20">
        <v>1</v>
      </c>
      <c r="BC43" s="20">
        <v>0</v>
      </c>
      <c r="BD43" s="20">
        <v>0</v>
      </c>
      <c r="BE43" s="20"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  <c r="BS43" s="20">
        <v>1</v>
      </c>
      <c r="BT43" s="20">
        <v>0</v>
      </c>
      <c r="BU43" s="20">
        <v>0</v>
      </c>
      <c r="BV43" s="20">
        <v>1</v>
      </c>
      <c r="BW43" s="20">
        <v>7</v>
      </c>
      <c r="BX43" s="20">
        <v>0</v>
      </c>
      <c r="BY43" s="20">
        <v>8</v>
      </c>
      <c r="BZ43" s="20">
        <v>2</v>
      </c>
      <c r="CA43" s="20">
        <v>41</v>
      </c>
      <c r="CB43" s="20">
        <v>0</v>
      </c>
      <c r="CC43" s="20">
        <v>58</v>
      </c>
      <c r="CD43" s="20">
        <v>44</v>
      </c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  <c r="CK43" s="20">
        <v>0</v>
      </c>
      <c r="CL43" s="20">
        <v>0</v>
      </c>
    </row>
    <row r="44" spans="2:90" ht="20.100000000000001" customHeight="1" thickBot="1" x14ac:dyDescent="0.25">
      <c r="B44" s="4" t="s">
        <v>231</v>
      </c>
      <c r="C44" s="20">
        <v>332</v>
      </c>
      <c r="D44" s="20">
        <v>6</v>
      </c>
      <c r="E44" s="20">
        <v>360</v>
      </c>
      <c r="F44" s="20">
        <v>349</v>
      </c>
      <c r="G44" s="20">
        <v>0</v>
      </c>
      <c r="H44" s="20">
        <v>0</v>
      </c>
      <c r="I44" s="20">
        <v>3</v>
      </c>
      <c r="J44" s="20">
        <v>0</v>
      </c>
      <c r="K44" s="20">
        <v>0</v>
      </c>
      <c r="L44" s="20">
        <v>0</v>
      </c>
      <c r="M44" s="20">
        <v>0</v>
      </c>
      <c r="N44" s="20">
        <v>1</v>
      </c>
      <c r="O44" s="20">
        <v>0</v>
      </c>
      <c r="P44" s="20">
        <v>0</v>
      </c>
      <c r="Q44" s="20">
        <v>0</v>
      </c>
      <c r="R44" s="20">
        <v>0</v>
      </c>
      <c r="S44" s="20">
        <v>7</v>
      </c>
      <c r="T44" s="20">
        <v>6</v>
      </c>
      <c r="U44" s="20">
        <v>18</v>
      </c>
      <c r="V44" s="20">
        <v>0</v>
      </c>
      <c r="W44" s="20">
        <v>131</v>
      </c>
      <c r="X44" s="20">
        <v>0</v>
      </c>
      <c r="Y44" s="20">
        <v>136</v>
      </c>
      <c r="Z44" s="20">
        <v>145</v>
      </c>
      <c r="AA44" s="20">
        <v>0</v>
      </c>
      <c r="AB44" s="20">
        <v>0</v>
      </c>
      <c r="AC44" s="20">
        <v>0</v>
      </c>
      <c r="AD44" s="20">
        <v>0</v>
      </c>
      <c r="AE44" s="20">
        <v>6</v>
      </c>
      <c r="AF44" s="20">
        <v>0</v>
      </c>
      <c r="AG44" s="20">
        <v>5</v>
      </c>
      <c r="AH44" s="20">
        <v>7</v>
      </c>
      <c r="AI44" s="20">
        <v>0</v>
      </c>
      <c r="AJ44" s="20">
        <v>0</v>
      </c>
      <c r="AK44" s="20">
        <v>0</v>
      </c>
      <c r="AL44" s="20">
        <v>0</v>
      </c>
      <c r="AM44" s="20">
        <v>5</v>
      </c>
      <c r="AN44" s="20">
        <v>0</v>
      </c>
      <c r="AO44" s="20">
        <v>4</v>
      </c>
      <c r="AP44" s="20">
        <v>5</v>
      </c>
      <c r="AQ44" s="20">
        <v>54</v>
      </c>
      <c r="AR44" s="20">
        <v>0</v>
      </c>
      <c r="AS44" s="20">
        <v>67</v>
      </c>
      <c r="AT44" s="20">
        <v>55</v>
      </c>
      <c r="AU44" s="20">
        <v>1</v>
      </c>
      <c r="AV44" s="20">
        <v>0</v>
      </c>
      <c r="AW44" s="20">
        <v>0</v>
      </c>
      <c r="AX44" s="20">
        <v>1</v>
      </c>
      <c r="AY44" s="20">
        <v>10</v>
      </c>
      <c r="AZ44" s="20">
        <v>0</v>
      </c>
      <c r="BA44" s="20">
        <v>8</v>
      </c>
      <c r="BB44" s="20">
        <v>6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1</v>
      </c>
      <c r="BT44" s="20">
        <v>0</v>
      </c>
      <c r="BU44" s="20">
        <v>0</v>
      </c>
      <c r="BV44" s="20">
        <v>2</v>
      </c>
      <c r="BW44" s="20">
        <v>10</v>
      </c>
      <c r="BX44" s="20">
        <v>0</v>
      </c>
      <c r="BY44" s="20">
        <v>10</v>
      </c>
      <c r="BZ44" s="20">
        <v>6</v>
      </c>
      <c r="CA44" s="20">
        <v>106</v>
      </c>
      <c r="CB44" s="20">
        <v>0</v>
      </c>
      <c r="CC44" s="20">
        <v>108</v>
      </c>
      <c r="CD44" s="20">
        <v>121</v>
      </c>
      <c r="CE44" s="20">
        <v>0</v>
      </c>
      <c r="CF44" s="20">
        <v>0</v>
      </c>
      <c r="CG44" s="20">
        <v>0</v>
      </c>
      <c r="CH44" s="20">
        <v>0</v>
      </c>
      <c r="CI44" s="20">
        <v>1</v>
      </c>
      <c r="CJ44" s="20">
        <v>0</v>
      </c>
      <c r="CK44" s="20">
        <v>1</v>
      </c>
      <c r="CL44" s="20">
        <v>0</v>
      </c>
    </row>
    <row r="45" spans="2:90" ht="20.100000000000001" customHeight="1" thickBot="1" x14ac:dyDescent="0.25">
      <c r="B45" s="4" t="s">
        <v>232</v>
      </c>
      <c r="C45" s="20">
        <v>857</v>
      </c>
      <c r="D45" s="20">
        <v>25</v>
      </c>
      <c r="E45" s="20">
        <v>902</v>
      </c>
      <c r="F45" s="20">
        <v>713</v>
      </c>
      <c r="G45" s="20">
        <v>5</v>
      </c>
      <c r="H45" s="20">
        <v>0</v>
      </c>
      <c r="I45" s="20">
        <v>3</v>
      </c>
      <c r="J45" s="20">
        <v>9</v>
      </c>
      <c r="K45" s="20">
        <v>17</v>
      </c>
      <c r="L45" s="20">
        <v>0</v>
      </c>
      <c r="M45" s="20">
        <v>21</v>
      </c>
      <c r="N45" s="20">
        <v>1</v>
      </c>
      <c r="O45" s="20">
        <v>0</v>
      </c>
      <c r="P45" s="20">
        <v>0</v>
      </c>
      <c r="Q45" s="20">
        <v>0</v>
      </c>
      <c r="R45" s="20">
        <v>0</v>
      </c>
      <c r="S45" s="20">
        <v>31</v>
      </c>
      <c r="T45" s="20">
        <v>9</v>
      </c>
      <c r="U45" s="20">
        <v>45</v>
      </c>
      <c r="V45" s="20">
        <v>18</v>
      </c>
      <c r="W45" s="20">
        <v>296</v>
      </c>
      <c r="X45" s="20">
        <v>1</v>
      </c>
      <c r="Y45" s="20">
        <v>333</v>
      </c>
      <c r="Z45" s="20">
        <v>280</v>
      </c>
      <c r="AA45" s="20">
        <v>2</v>
      </c>
      <c r="AB45" s="20">
        <v>0</v>
      </c>
      <c r="AC45" s="20">
        <v>4</v>
      </c>
      <c r="AD45" s="20">
        <v>2</v>
      </c>
      <c r="AE45" s="20">
        <v>17</v>
      </c>
      <c r="AF45" s="20">
        <v>0</v>
      </c>
      <c r="AG45" s="20">
        <v>13</v>
      </c>
      <c r="AH45" s="20">
        <v>15</v>
      </c>
      <c r="AI45" s="20">
        <v>0</v>
      </c>
      <c r="AJ45" s="20">
        <v>0</v>
      </c>
      <c r="AK45" s="20">
        <v>0</v>
      </c>
      <c r="AL45" s="20">
        <v>0</v>
      </c>
      <c r="AM45" s="20">
        <v>16</v>
      </c>
      <c r="AN45" s="20">
        <v>3</v>
      </c>
      <c r="AO45" s="20">
        <v>21</v>
      </c>
      <c r="AP45" s="20">
        <v>8</v>
      </c>
      <c r="AQ45" s="20">
        <v>171</v>
      </c>
      <c r="AR45" s="20">
        <v>6</v>
      </c>
      <c r="AS45" s="20">
        <v>168</v>
      </c>
      <c r="AT45" s="20">
        <v>92</v>
      </c>
      <c r="AU45" s="20">
        <v>8</v>
      </c>
      <c r="AV45" s="20">
        <v>0</v>
      </c>
      <c r="AW45" s="20">
        <v>2</v>
      </c>
      <c r="AX45" s="20">
        <v>9</v>
      </c>
      <c r="AY45" s="20">
        <v>16</v>
      </c>
      <c r="AZ45" s="20">
        <v>0</v>
      </c>
      <c r="BA45" s="20">
        <v>16</v>
      </c>
      <c r="BB45" s="20">
        <v>2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28</v>
      </c>
      <c r="BT45" s="20">
        <v>0</v>
      </c>
      <c r="BU45" s="20">
        <v>22</v>
      </c>
      <c r="BV45" s="20">
        <v>28</v>
      </c>
      <c r="BW45" s="20">
        <v>19</v>
      </c>
      <c r="BX45" s="20">
        <v>6</v>
      </c>
      <c r="BY45" s="20">
        <v>16</v>
      </c>
      <c r="BZ45" s="20">
        <v>24</v>
      </c>
      <c r="CA45" s="20">
        <v>231</v>
      </c>
      <c r="CB45" s="20">
        <v>0</v>
      </c>
      <c r="CC45" s="20">
        <v>238</v>
      </c>
      <c r="CD45" s="20">
        <v>225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  <c r="CK45" s="20">
        <v>0</v>
      </c>
      <c r="CL45" s="20">
        <v>0</v>
      </c>
    </row>
    <row r="46" spans="2:90" ht="20.100000000000001" customHeight="1" thickBot="1" x14ac:dyDescent="0.25">
      <c r="B46" s="4" t="s">
        <v>233</v>
      </c>
      <c r="C46" s="20">
        <v>262</v>
      </c>
      <c r="D46" s="20">
        <v>19</v>
      </c>
      <c r="E46" s="20">
        <v>267</v>
      </c>
      <c r="F46" s="20">
        <v>150</v>
      </c>
      <c r="G46" s="20">
        <v>1</v>
      </c>
      <c r="H46" s="20">
        <v>0</v>
      </c>
      <c r="I46" s="20">
        <v>0</v>
      </c>
      <c r="J46" s="20">
        <v>1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17</v>
      </c>
      <c r="T46" s="20">
        <v>15</v>
      </c>
      <c r="U46" s="20">
        <v>29</v>
      </c>
      <c r="V46" s="20">
        <v>7</v>
      </c>
      <c r="W46" s="20">
        <v>65</v>
      </c>
      <c r="X46" s="20">
        <v>0</v>
      </c>
      <c r="Y46" s="20">
        <v>72</v>
      </c>
      <c r="Z46" s="20">
        <v>43</v>
      </c>
      <c r="AA46" s="20">
        <v>2</v>
      </c>
      <c r="AB46" s="20">
        <v>0</v>
      </c>
      <c r="AC46" s="20">
        <v>2</v>
      </c>
      <c r="AD46" s="20">
        <v>0</v>
      </c>
      <c r="AE46" s="20">
        <v>6</v>
      </c>
      <c r="AF46" s="20">
        <v>0</v>
      </c>
      <c r="AG46" s="20">
        <v>3</v>
      </c>
      <c r="AH46" s="20">
        <v>6</v>
      </c>
      <c r="AI46" s="20">
        <v>1</v>
      </c>
      <c r="AJ46" s="20">
        <v>0</v>
      </c>
      <c r="AK46" s="20">
        <v>1</v>
      </c>
      <c r="AL46" s="20">
        <v>0</v>
      </c>
      <c r="AM46" s="20">
        <v>8</v>
      </c>
      <c r="AN46" s="20">
        <v>0</v>
      </c>
      <c r="AO46" s="20">
        <v>9</v>
      </c>
      <c r="AP46" s="20">
        <v>1</v>
      </c>
      <c r="AQ46" s="20">
        <v>41</v>
      </c>
      <c r="AR46" s="20">
        <v>0</v>
      </c>
      <c r="AS46" s="20">
        <v>37</v>
      </c>
      <c r="AT46" s="20">
        <v>30</v>
      </c>
      <c r="AU46" s="20">
        <v>1</v>
      </c>
      <c r="AV46" s="20">
        <v>0</v>
      </c>
      <c r="AW46" s="20">
        <v>1</v>
      </c>
      <c r="AX46" s="20">
        <v>0</v>
      </c>
      <c r="AY46" s="20">
        <v>21</v>
      </c>
      <c r="AZ46" s="20">
        <v>0</v>
      </c>
      <c r="BA46" s="20">
        <v>18</v>
      </c>
      <c r="BB46" s="20">
        <v>3</v>
      </c>
      <c r="BC46" s="20">
        <v>0</v>
      </c>
      <c r="BD46" s="20">
        <v>0</v>
      </c>
      <c r="BE46" s="20">
        <v>0</v>
      </c>
      <c r="BF46" s="20">
        <v>0</v>
      </c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10</v>
      </c>
      <c r="BT46" s="20">
        <v>0</v>
      </c>
      <c r="BU46" s="20">
        <v>7</v>
      </c>
      <c r="BV46" s="20">
        <v>3</v>
      </c>
      <c r="BW46" s="20">
        <v>18</v>
      </c>
      <c r="BX46" s="20">
        <v>4</v>
      </c>
      <c r="BY46" s="20">
        <v>17</v>
      </c>
      <c r="BZ46" s="20">
        <v>5</v>
      </c>
      <c r="CA46" s="20">
        <v>71</v>
      </c>
      <c r="CB46" s="20">
        <v>0</v>
      </c>
      <c r="CC46" s="20">
        <v>71</v>
      </c>
      <c r="CD46" s="20">
        <v>51</v>
      </c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  <c r="CL46" s="20">
        <v>0</v>
      </c>
    </row>
    <row r="47" spans="2:90" ht="20.100000000000001" customHeight="1" thickBot="1" x14ac:dyDescent="0.25">
      <c r="B47" s="4" t="s">
        <v>234</v>
      </c>
      <c r="C47" s="20">
        <v>1092</v>
      </c>
      <c r="D47" s="20">
        <v>52</v>
      </c>
      <c r="E47" s="20">
        <v>1163</v>
      </c>
      <c r="F47" s="20">
        <v>714</v>
      </c>
      <c r="G47" s="20">
        <v>13</v>
      </c>
      <c r="H47" s="20">
        <v>0</v>
      </c>
      <c r="I47" s="20">
        <v>13</v>
      </c>
      <c r="J47" s="20">
        <v>5</v>
      </c>
      <c r="K47" s="20">
        <v>9</v>
      </c>
      <c r="L47" s="20">
        <v>0</v>
      </c>
      <c r="M47" s="20">
        <v>5</v>
      </c>
      <c r="N47" s="20">
        <v>5</v>
      </c>
      <c r="O47" s="20">
        <v>0</v>
      </c>
      <c r="P47" s="20">
        <v>0</v>
      </c>
      <c r="Q47" s="20">
        <v>1</v>
      </c>
      <c r="R47" s="20">
        <v>0</v>
      </c>
      <c r="S47" s="20">
        <v>34</v>
      </c>
      <c r="T47" s="20">
        <v>23</v>
      </c>
      <c r="U47" s="20">
        <v>56</v>
      </c>
      <c r="V47" s="20">
        <v>7</v>
      </c>
      <c r="W47" s="20">
        <v>352</v>
      </c>
      <c r="X47" s="20">
        <v>0</v>
      </c>
      <c r="Y47" s="20">
        <v>373</v>
      </c>
      <c r="Z47" s="20">
        <v>245</v>
      </c>
      <c r="AA47" s="20">
        <v>5</v>
      </c>
      <c r="AB47" s="20">
        <v>2</v>
      </c>
      <c r="AC47" s="20">
        <v>5</v>
      </c>
      <c r="AD47" s="20">
        <v>3</v>
      </c>
      <c r="AE47" s="20">
        <v>23</v>
      </c>
      <c r="AF47" s="20">
        <v>0</v>
      </c>
      <c r="AG47" s="20">
        <v>22</v>
      </c>
      <c r="AH47" s="20">
        <v>16</v>
      </c>
      <c r="AI47" s="20">
        <v>0</v>
      </c>
      <c r="AJ47" s="20">
        <v>0</v>
      </c>
      <c r="AK47" s="20">
        <v>0</v>
      </c>
      <c r="AL47" s="20">
        <v>0</v>
      </c>
      <c r="AM47" s="20">
        <v>17</v>
      </c>
      <c r="AN47" s="20">
        <v>9</v>
      </c>
      <c r="AO47" s="20">
        <v>22</v>
      </c>
      <c r="AP47" s="20">
        <v>7</v>
      </c>
      <c r="AQ47" s="20">
        <v>229</v>
      </c>
      <c r="AR47" s="20">
        <v>0</v>
      </c>
      <c r="AS47" s="20">
        <v>234</v>
      </c>
      <c r="AT47" s="20">
        <v>127</v>
      </c>
      <c r="AU47" s="20">
        <v>4</v>
      </c>
      <c r="AV47" s="20">
        <v>0</v>
      </c>
      <c r="AW47" s="20">
        <v>4</v>
      </c>
      <c r="AX47" s="20">
        <v>3</v>
      </c>
      <c r="AY47" s="20">
        <v>40</v>
      </c>
      <c r="AZ47" s="20">
        <v>0</v>
      </c>
      <c r="BA47" s="20">
        <v>43</v>
      </c>
      <c r="BB47" s="20">
        <v>17</v>
      </c>
      <c r="BC47" s="20">
        <v>0</v>
      </c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2</v>
      </c>
      <c r="BL47" s="20">
        <v>0</v>
      </c>
      <c r="BM47" s="20">
        <v>4</v>
      </c>
      <c r="BN47" s="20">
        <v>2</v>
      </c>
      <c r="BO47" s="20">
        <v>0</v>
      </c>
      <c r="BP47" s="20">
        <v>0</v>
      </c>
      <c r="BQ47" s="20">
        <v>0</v>
      </c>
      <c r="BR47" s="20">
        <v>0</v>
      </c>
      <c r="BS47" s="20">
        <v>26</v>
      </c>
      <c r="BT47" s="20">
        <v>0</v>
      </c>
      <c r="BU47" s="20">
        <v>21</v>
      </c>
      <c r="BV47" s="20">
        <v>22</v>
      </c>
      <c r="BW47" s="20">
        <v>23</v>
      </c>
      <c r="BX47" s="20">
        <v>18</v>
      </c>
      <c r="BY47" s="20">
        <v>42</v>
      </c>
      <c r="BZ47" s="20">
        <v>8</v>
      </c>
      <c r="CA47" s="20">
        <v>315</v>
      </c>
      <c r="CB47" s="20">
        <v>0</v>
      </c>
      <c r="CC47" s="20">
        <v>318</v>
      </c>
      <c r="CD47" s="20">
        <v>247</v>
      </c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  <c r="CK47" s="20">
        <v>0</v>
      </c>
      <c r="CL47" s="20">
        <v>0</v>
      </c>
    </row>
    <row r="48" spans="2:90" ht="20.100000000000001" customHeight="1" thickBot="1" x14ac:dyDescent="0.25">
      <c r="B48" s="4" t="s">
        <v>235</v>
      </c>
      <c r="C48" s="20">
        <v>186</v>
      </c>
      <c r="D48" s="20">
        <v>9</v>
      </c>
      <c r="E48" s="20">
        <v>185</v>
      </c>
      <c r="F48" s="20">
        <v>134</v>
      </c>
      <c r="G48" s="20">
        <v>1</v>
      </c>
      <c r="H48" s="20">
        <v>0</v>
      </c>
      <c r="I48" s="20">
        <v>0</v>
      </c>
      <c r="J48" s="20">
        <v>1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5</v>
      </c>
      <c r="T48" s="20">
        <v>6</v>
      </c>
      <c r="U48" s="20">
        <v>7</v>
      </c>
      <c r="V48" s="20">
        <v>6</v>
      </c>
      <c r="W48" s="20">
        <v>81</v>
      </c>
      <c r="X48" s="20">
        <v>0</v>
      </c>
      <c r="Y48" s="20">
        <v>76</v>
      </c>
      <c r="Z48" s="20">
        <v>58</v>
      </c>
      <c r="AA48" s="20">
        <v>0</v>
      </c>
      <c r="AB48" s="20">
        <v>0</v>
      </c>
      <c r="AC48" s="20">
        <v>0</v>
      </c>
      <c r="AD48" s="20">
        <v>0</v>
      </c>
      <c r="AE48" s="20">
        <v>1</v>
      </c>
      <c r="AF48" s="20">
        <v>0</v>
      </c>
      <c r="AG48" s="20">
        <v>1</v>
      </c>
      <c r="AH48" s="20">
        <v>1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1</v>
      </c>
      <c r="AO48" s="20">
        <v>1</v>
      </c>
      <c r="AP48" s="20">
        <v>0</v>
      </c>
      <c r="AQ48" s="20">
        <v>19</v>
      </c>
      <c r="AR48" s="20">
        <v>0</v>
      </c>
      <c r="AS48" s="20">
        <v>17</v>
      </c>
      <c r="AT48" s="20">
        <v>10</v>
      </c>
      <c r="AU48" s="20">
        <v>1</v>
      </c>
      <c r="AV48" s="20">
        <v>0</v>
      </c>
      <c r="AW48" s="20">
        <v>1</v>
      </c>
      <c r="AX48" s="20">
        <v>0</v>
      </c>
      <c r="AY48" s="20">
        <v>3</v>
      </c>
      <c r="AZ48" s="20">
        <v>0</v>
      </c>
      <c r="BA48" s="20">
        <v>3</v>
      </c>
      <c r="BB48" s="20">
        <v>1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8</v>
      </c>
      <c r="BT48" s="20">
        <v>0</v>
      </c>
      <c r="BU48" s="20">
        <v>11</v>
      </c>
      <c r="BV48" s="20">
        <v>10</v>
      </c>
      <c r="BW48" s="20">
        <v>5</v>
      </c>
      <c r="BX48" s="20">
        <v>2</v>
      </c>
      <c r="BY48" s="20">
        <v>9</v>
      </c>
      <c r="BZ48" s="20">
        <v>1</v>
      </c>
      <c r="CA48" s="20">
        <v>62</v>
      </c>
      <c r="CB48" s="20">
        <v>0</v>
      </c>
      <c r="CC48" s="20">
        <v>59</v>
      </c>
      <c r="CD48" s="20">
        <v>46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  <c r="CK48" s="20">
        <v>0</v>
      </c>
      <c r="CL48" s="20">
        <v>0</v>
      </c>
    </row>
    <row r="49" spans="2:91" ht="20.100000000000001" customHeight="1" thickBot="1" x14ac:dyDescent="0.25">
      <c r="B49" s="4" t="s">
        <v>236</v>
      </c>
      <c r="C49" s="20">
        <v>78</v>
      </c>
      <c r="D49" s="20">
        <v>5</v>
      </c>
      <c r="E49" s="20">
        <v>100</v>
      </c>
      <c r="F49" s="20">
        <v>72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4</v>
      </c>
      <c r="T49" s="20">
        <v>2</v>
      </c>
      <c r="U49" s="20">
        <v>7</v>
      </c>
      <c r="V49" s="20">
        <v>0</v>
      </c>
      <c r="W49" s="20">
        <v>28</v>
      </c>
      <c r="X49" s="20">
        <v>1</v>
      </c>
      <c r="Y49" s="20">
        <v>37</v>
      </c>
      <c r="Z49" s="20">
        <v>18</v>
      </c>
      <c r="AA49" s="20">
        <v>0</v>
      </c>
      <c r="AB49" s="20">
        <v>1</v>
      </c>
      <c r="AC49" s="20">
        <v>1</v>
      </c>
      <c r="AD49" s="20">
        <v>0</v>
      </c>
      <c r="AE49" s="20">
        <v>1</v>
      </c>
      <c r="AF49" s="20">
        <v>0</v>
      </c>
      <c r="AG49" s="20">
        <v>2</v>
      </c>
      <c r="AH49" s="20">
        <v>2</v>
      </c>
      <c r="AI49" s="20">
        <v>0</v>
      </c>
      <c r="AJ49" s="20">
        <v>0</v>
      </c>
      <c r="AK49" s="20">
        <v>0</v>
      </c>
      <c r="AL49" s="20">
        <v>0</v>
      </c>
      <c r="AM49" s="20">
        <v>1</v>
      </c>
      <c r="AN49" s="20">
        <v>0</v>
      </c>
      <c r="AO49" s="20">
        <v>1</v>
      </c>
      <c r="AP49" s="20">
        <v>1</v>
      </c>
      <c r="AQ49" s="20">
        <v>9</v>
      </c>
      <c r="AR49" s="20">
        <v>0</v>
      </c>
      <c r="AS49" s="20">
        <v>20</v>
      </c>
      <c r="AT49" s="20">
        <v>14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1</v>
      </c>
      <c r="BT49" s="20">
        <v>0</v>
      </c>
      <c r="BU49" s="20">
        <v>5</v>
      </c>
      <c r="BV49" s="20">
        <v>2</v>
      </c>
      <c r="BW49" s="20">
        <v>3</v>
      </c>
      <c r="BX49" s="20">
        <v>1</v>
      </c>
      <c r="BY49" s="20">
        <v>5</v>
      </c>
      <c r="BZ49" s="20">
        <v>0</v>
      </c>
      <c r="CA49" s="20">
        <v>31</v>
      </c>
      <c r="CB49" s="20">
        <v>0</v>
      </c>
      <c r="CC49" s="20">
        <v>22</v>
      </c>
      <c r="CD49" s="20">
        <v>35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0</v>
      </c>
    </row>
    <row r="50" spans="2:91" ht="20.100000000000001" customHeight="1" thickBot="1" x14ac:dyDescent="0.25">
      <c r="B50" s="4" t="s">
        <v>237</v>
      </c>
      <c r="C50" s="20">
        <v>302</v>
      </c>
      <c r="D50" s="20">
        <v>46</v>
      </c>
      <c r="E50" s="20">
        <v>373</v>
      </c>
      <c r="F50" s="20">
        <v>354</v>
      </c>
      <c r="G50" s="20">
        <v>1</v>
      </c>
      <c r="H50" s="20">
        <v>0</v>
      </c>
      <c r="I50" s="20">
        <v>0</v>
      </c>
      <c r="J50" s="20">
        <v>1</v>
      </c>
      <c r="K50" s="20">
        <v>2</v>
      </c>
      <c r="L50" s="20">
        <v>0</v>
      </c>
      <c r="M50" s="20">
        <v>2</v>
      </c>
      <c r="N50" s="20">
        <v>1</v>
      </c>
      <c r="O50" s="20">
        <v>0</v>
      </c>
      <c r="P50" s="20">
        <v>0</v>
      </c>
      <c r="Q50" s="20">
        <v>0</v>
      </c>
      <c r="R50" s="20">
        <v>0</v>
      </c>
      <c r="S50" s="20">
        <v>12</v>
      </c>
      <c r="T50" s="20">
        <v>27</v>
      </c>
      <c r="U50" s="20">
        <v>41</v>
      </c>
      <c r="V50" s="20">
        <v>4</v>
      </c>
      <c r="W50" s="20">
        <v>106</v>
      </c>
      <c r="X50" s="20">
        <v>0</v>
      </c>
      <c r="Y50" s="20">
        <v>127</v>
      </c>
      <c r="Z50" s="20">
        <v>127</v>
      </c>
      <c r="AA50" s="20">
        <v>0</v>
      </c>
      <c r="AB50" s="20">
        <v>1</v>
      </c>
      <c r="AC50" s="20">
        <v>1</v>
      </c>
      <c r="AD50" s="20">
        <v>0</v>
      </c>
      <c r="AE50" s="20">
        <v>4</v>
      </c>
      <c r="AF50" s="20">
        <v>0</v>
      </c>
      <c r="AG50" s="20">
        <v>7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4</v>
      </c>
      <c r="AN50" s="20">
        <v>7</v>
      </c>
      <c r="AO50" s="20">
        <v>8</v>
      </c>
      <c r="AP50" s="20">
        <v>3</v>
      </c>
      <c r="AQ50" s="20">
        <v>61</v>
      </c>
      <c r="AR50" s="20">
        <v>0</v>
      </c>
      <c r="AS50" s="20">
        <v>57</v>
      </c>
      <c r="AT50" s="20">
        <v>59</v>
      </c>
      <c r="AU50" s="20">
        <v>0</v>
      </c>
      <c r="AV50" s="20">
        <v>0</v>
      </c>
      <c r="AW50" s="20">
        <v>1</v>
      </c>
      <c r="AX50" s="20">
        <v>0</v>
      </c>
      <c r="AY50" s="20">
        <v>2</v>
      </c>
      <c r="AZ50" s="20">
        <v>0</v>
      </c>
      <c r="BA50" s="20">
        <v>0</v>
      </c>
      <c r="BB50" s="20">
        <v>2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1</v>
      </c>
      <c r="BL50" s="20">
        <v>0</v>
      </c>
      <c r="BM50" s="20">
        <v>1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20</v>
      </c>
      <c r="BT50" s="20">
        <v>0</v>
      </c>
      <c r="BU50" s="20">
        <v>25</v>
      </c>
      <c r="BV50" s="20">
        <v>28</v>
      </c>
      <c r="BW50" s="20">
        <v>13</v>
      </c>
      <c r="BX50" s="20">
        <v>11</v>
      </c>
      <c r="BY50" s="20">
        <v>23</v>
      </c>
      <c r="BZ50" s="20">
        <v>3</v>
      </c>
      <c r="CA50" s="20">
        <v>76</v>
      </c>
      <c r="CB50" s="20">
        <v>0</v>
      </c>
      <c r="CC50" s="20">
        <v>80</v>
      </c>
      <c r="CD50" s="20">
        <v>126</v>
      </c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  <c r="CL50" s="20">
        <v>0</v>
      </c>
    </row>
    <row r="51" spans="2:91" ht="20.100000000000001" customHeight="1" thickBot="1" x14ac:dyDescent="0.25">
      <c r="B51" s="4" t="s">
        <v>238</v>
      </c>
      <c r="C51" s="20">
        <v>88</v>
      </c>
      <c r="D51" s="20">
        <v>5</v>
      </c>
      <c r="E51" s="20">
        <v>92</v>
      </c>
      <c r="F51" s="20">
        <v>124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1</v>
      </c>
      <c r="T51" s="20">
        <v>3</v>
      </c>
      <c r="U51" s="20">
        <v>4</v>
      </c>
      <c r="V51" s="20">
        <v>0</v>
      </c>
      <c r="W51" s="20">
        <v>31</v>
      </c>
      <c r="X51" s="20">
        <v>0</v>
      </c>
      <c r="Y51" s="20">
        <v>31</v>
      </c>
      <c r="Z51" s="20">
        <v>56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1</v>
      </c>
      <c r="AO51" s="20">
        <v>2</v>
      </c>
      <c r="AP51" s="20">
        <v>1</v>
      </c>
      <c r="AQ51" s="20">
        <v>14</v>
      </c>
      <c r="AR51" s="20">
        <v>0</v>
      </c>
      <c r="AS51" s="20">
        <v>16</v>
      </c>
      <c r="AT51" s="20">
        <v>21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  <c r="BD51" s="20">
        <v>0</v>
      </c>
      <c r="BE51" s="20">
        <v>0</v>
      </c>
      <c r="BF51" s="20">
        <v>0</v>
      </c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  <c r="BS51" s="20">
        <v>2</v>
      </c>
      <c r="BT51" s="20">
        <v>0</v>
      </c>
      <c r="BU51" s="20">
        <v>1</v>
      </c>
      <c r="BV51" s="20">
        <v>11</v>
      </c>
      <c r="BW51" s="20">
        <v>2</v>
      </c>
      <c r="BX51" s="20">
        <v>1</v>
      </c>
      <c r="BY51" s="20">
        <v>3</v>
      </c>
      <c r="BZ51" s="20">
        <v>0</v>
      </c>
      <c r="CA51" s="20">
        <v>38</v>
      </c>
      <c r="CB51" s="20">
        <v>0</v>
      </c>
      <c r="CC51" s="20">
        <v>35</v>
      </c>
      <c r="CD51" s="20">
        <v>35</v>
      </c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  <c r="CK51" s="20">
        <v>0</v>
      </c>
      <c r="CL51" s="20">
        <v>0</v>
      </c>
    </row>
    <row r="52" spans="2:91" ht="20.100000000000001" customHeight="1" thickBot="1" x14ac:dyDescent="0.25">
      <c r="B52" s="4" t="s">
        <v>239</v>
      </c>
      <c r="C52" s="20">
        <v>66</v>
      </c>
      <c r="D52" s="20">
        <v>2</v>
      </c>
      <c r="E52" s="20">
        <v>85</v>
      </c>
      <c r="F52" s="20">
        <v>58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2</v>
      </c>
      <c r="T52" s="20">
        <v>1</v>
      </c>
      <c r="U52" s="20">
        <v>3</v>
      </c>
      <c r="V52" s="20">
        <v>1</v>
      </c>
      <c r="W52" s="20">
        <v>26</v>
      </c>
      <c r="X52" s="20">
        <v>0</v>
      </c>
      <c r="Y52" s="20">
        <v>27</v>
      </c>
      <c r="Z52" s="20">
        <v>21</v>
      </c>
      <c r="AA52" s="20">
        <v>1</v>
      </c>
      <c r="AB52" s="20">
        <v>0</v>
      </c>
      <c r="AC52" s="20">
        <v>2</v>
      </c>
      <c r="AD52" s="20">
        <v>0</v>
      </c>
      <c r="AE52" s="20">
        <v>2</v>
      </c>
      <c r="AF52" s="20">
        <v>0</v>
      </c>
      <c r="AG52" s="20">
        <v>2</v>
      </c>
      <c r="AH52" s="20">
        <v>1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1</v>
      </c>
      <c r="AO52" s="20">
        <v>1</v>
      </c>
      <c r="AP52" s="20">
        <v>0</v>
      </c>
      <c r="AQ52" s="20">
        <v>10</v>
      </c>
      <c r="AR52" s="20">
        <v>0</v>
      </c>
      <c r="AS52" s="20">
        <v>16</v>
      </c>
      <c r="AT52" s="20">
        <v>7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  <c r="BD52" s="20">
        <v>0</v>
      </c>
      <c r="BE52" s="20">
        <v>0</v>
      </c>
      <c r="BF52" s="20">
        <v>0</v>
      </c>
      <c r="BG52" s="20">
        <v>0</v>
      </c>
      <c r="BH52" s="20">
        <v>0</v>
      </c>
      <c r="BI52" s="20">
        <v>0</v>
      </c>
      <c r="BJ52" s="20">
        <v>0</v>
      </c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  <c r="BR52" s="20">
        <v>0</v>
      </c>
      <c r="BS52" s="20">
        <v>1</v>
      </c>
      <c r="BT52" s="20">
        <v>0</v>
      </c>
      <c r="BU52" s="20">
        <v>5</v>
      </c>
      <c r="BV52" s="20">
        <v>6</v>
      </c>
      <c r="BW52" s="20">
        <v>2</v>
      </c>
      <c r="BX52" s="20">
        <v>0</v>
      </c>
      <c r="BY52" s="20">
        <v>1</v>
      </c>
      <c r="BZ52" s="20">
        <v>3</v>
      </c>
      <c r="CA52" s="20">
        <v>22</v>
      </c>
      <c r="CB52" s="20">
        <v>0</v>
      </c>
      <c r="CC52" s="20">
        <v>28</v>
      </c>
      <c r="CD52" s="20">
        <v>19</v>
      </c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  <c r="CK52" s="20">
        <v>0</v>
      </c>
      <c r="CL52" s="20">
        <v>0</v>
      </c>
    </row>
    <row r="53" spans="2:91" ht="20.100000000000001" customHeight="1" thickBot="1" x14ac:dyDescent="0.25">
      <c r="B53" s="4" t="s">
        <v>240</v>
      </c>
      <c r="C53" s="20">
        <v>207</v>
      </c>
      <c r="D53" s="20">
        <v>7</v>
      </c>
      <c r="E53" s="20">
        <v>252</v>
      </c>
      <c r="F53" s="20">
        <v>149</v>
      </c>
      <c r="G53" s="20">
        <v>1</v>
      </c>
      <c r="H53" s="20">
        <v>0</v>
      </c>
      <c r="I53" s="20">
        <v>3</v>
      </c>
      <c r="J53" s="20">
        <v>3</v>
      </c>
      <c r="K53" s="20">
        <v>0</v>
      </c>
      <c r="L53" s="20">
        <v>0</v>
      </c>
      <c r="M53" s="20">
        <v>0</v>
      </c>
      <c r="N53" s="20">
        <v>1</v>
      </c>
      <c r="O53" s="20">
        <v>0</v>
      </c>
      <c r="P53" s="20">
        <v>0</v>
      </c>
      <c r="Q53" s="20">
        <v>0</v>
      </c>
      <c r="R53" s="20">
        <v>0</v>
      </c>
      <c r="S53" s="20">
        <v>18</v>
      </c>
      <c r="T53" s="20">
        <v>3</v>
      </c>
      <c r="U53" s="20">
        <v>21</v>
      </c>
      <c r="V53" s="20">
        <v>1</v>
      </c>
      <c r="W53" s="20">
        <v>71</v>
      </c>
      <c r="X53" s="20">
        <v>0</v>
      </c>
      <c r="Y53" s="20">
        <v>94</v>
      </c>
      <c r="Z53" s="20">
        <v>56</v>
      </c>
      <c r="AA53" s="20">
        <v>1</v>
      </c>
      <c r="AB53" s="20">
        <v>0</v>
      </c>
      <c r="AC53" s="20">
        <v>0</v>
      </c>
      <c r="AD53" s="20">
        <v>1</v>
      </c>
      <c r="AE53" s="20">
        <v>1</v>
      </c>
      <c r="AF53" s="20">
        <v>0</v>
      </c>
      <c r="AG53" s="20">
        <v>1</v>
      </c>
      <c r="AH53" s="20">
        <v>2</v>
      </c>
      <c r="AI53" s="20">
        <v>0</v>
      </c>
      <c r="AJ53" s="20">
        <v>0</v>
      </c>
      <c r="AK53" s="20">
        <v>0</v>
      </c>
      <c r="AL53" s="20">
        <v>0</v>
      </c>
      <c r="AM53" s="20">
        <v>1</v>
      </c>
      <c r="AN53" s="20">
        <v>0</v>
      </c>
      <c r="AO53" s="20">
        <v>2</v>
      </c>
      <c r="AP53" s="20">
        <v>3</v>
      </c>
      <c r="AQ53" s="20">
        <v>30</v>
      </c>
      <c r="AR53" s="20">
        <v>1</v>
      </c>
      <c r="AS53" s="20">
        <v>40</v>
      </c>
      <c r="AT53" s="20">
        <v>22</v>
      </c>
      <c r="AU53" s="20">
        <v>2</v>
      </c>
      <c r="AV53" s="20">
        <v>0</v>
      </c>
      <c r="AW53" s="20">
        <v>3</v>
      </c>
      <c r="AX53" s="20">
        <v>1</v>
      </c>
      <c r="AY53" s="20">
        <v>4</v>
      </c>
      <c r="AZ53" s="20">
        <v>0</v>
      </c>
      <c r="BA53" s="20">
        <v>2</v>
      </c>
      <c r="BB53" s="20">
        <v>3</v>
      </c>
      <c r="BC53" s="20">
        <v>0</v>
      </c>
      <c r="BD53" s="20">
        <v>0</v>
      </c>
      <c r="BE53" s="20">
        <v>0</v>
      </c>
      <c r="BF53" s="20">
        <v>0</v>
      </c>
      <c r="BG53" s="20">
        <v>0</v>
      </c>
      <c r="BH53" s="20">
        <v>0</v>
      </c>
      <c r="BI53" s="20">
        <v>0</v>
      </c>
      <c r="BJ53" s="20">
        <v>0</v>
      </c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  <c r="BS53" s="20">
        <v>18</v>
      </c>
      <c r="BT53" s="20">
        <v>0</v>
      </c>
      <c r="BU53" s="20">
        <v>18</v>
      </c>
      <c r="BV53" s="20">
        <v>11</v>
      </c>
      <c r="BW53" s="20">
        <v>19</v>
      </c>
      <c r="BX53" s="20">
        <v>3</v>
      </c>
      <c r="BY53" s="20">
        <v>19</v>
      </c>
      <c r="BZ53" s="20">
        <v>9</v>
      </c>
      <c r="CA53" s="20">
        <v>41</v>
      </c>
      <c r="CB53" s="20">
        <v>0</v>
      </c>
      <c r="CC53" s="20">
        <v>49</v>
      </c>
      <c r="CD53" s="20">
        <v>36</v>
      </c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  <c r="CK53" s="20">
        <v>0</v>
      </c>
      <c r="CL53" s="20">
        <v>0</v>
      </c>
    </row>
    <row r="54" spans="2:91" ht="20.100000000000001" customHeight="1" thickBot="1" x14ac:dyDescent="0.25">
      <c r="B54" s="4" t="s">
        <v>241</v>
      </c>
      <c r="C54" s="20">
        <v>2200</v>
      </c>
      <c r="D54" s="20">
        <v>104</v>
      </c>
      <c r="E54" s="20">
        <v>2446</v>
      </c>
      <c r="F54" s="20">
        <v>1483</v>
      </c>
      <c r="G54" s="20">
        <v>12</v>
      </c>
      <c r="H54" s="20">
        <v>0</v>
      </c>
      <c r="I54" s="20">
        <v>13</v>
      </c>
      <c r="J54" s="20">
        <v>5</v>
      </c>
      <c r="K54" s="20">
        <v>26</v>
      </c>
      <c r="L54" s="20">
        <v>0</v>
      </c>
      <c r="M54" s="20">
        <v>21</v>
      </c>
      <c r="N54" s="20">
        <v>18</v>
      </c>
      <c r="O54" s="20">
        <v>0</v>
      </c>
      <c r="P54" s="20">
        <v>0</v>
      </c>
      <c r="Q54" s="20">
        <v>0</v>
      </c>
      <c r="R54" s="20">
        <v>0</v>
      </c>
      <c r="S54" s="20">
        <v>53</v>
      </c>
      <c r="T54" s="20">
        <v>46</v>
      </c>
      <c r="U54" s="20">
        <v>97</v>
      </c>
      <c r="V54" s="20">
        <v>17</v>
      </c>
      <c r="W54" s="20">
        <v>717</v>
      </c>
      <c r="X54" s="20">
        <v>3</v>
      </c>
      <c r="Y54" s="20">
        <v>718</v>
      </c>
      <c r="Z54" s="20">
        <v>533</v>
      </c>
      <c r="AA54" s="20">
        <v>4</v>
      </c>
      <c r="AB54" s="20">
        <v>0</v>
      </c>
      <c r="AC54" s="20">
        <v>8</v>
      </c>
      <c r="AD54" s="20">
        <v>0</v>
      </c>
      <c r="AE54" s="20">
        <v>24</v>
      </c>
      <c r="AF54" s="20">
        <v>0</v>
      </c>
      <c r="AG54" s="20">
        <v>25</v>
      </c>
      <c r="AH54" s="20">
        <v>20</v>
      </c>
      <c r="AI54" s="20">
        <v>0</v>
      </c>
      <c r="AJ54" s="20">
        <v>0</v>
      </c>
      <c r="AK54" s="20">
        <v>0</v>
      </c>
      <c r="AL54" s="20">
        <v>0</v>
      </c>
      <c r="AM54" s="20">
        <v>28</v>
      </c>
      <c r="AN54" s="20">
        <v>18</v>
      </c>
      <c r="AO54" s="20">
        <v>42</v>
      </c>
      <c r="AP54" s="20">
        <v>12</v>
      </c>
      <c r="AQ54" s="20">
        <v>415</v>
      </c>
      <c r="AR54" s="20">
        <v>8</v>
      </c>
      <c r="AS54" s="20">
        <v>424</v>
      </c>
      <c r="AT54" s="20">
        <v>223</v>
      </c>
      <c r="AU54" s="20">
        <v>14</v>
      </c>
      <c r="AV54" s="20">
        <v>0</v>
      </c>
      <c r="AW54" s="20">
        <v>15</v>
      </c>
      <c r="AX54" s="20">
        <v>4</v>
      </c>
      <c r="AY54" s="20">
        <v>114</v>
      </c>
      <c r="AZ54" s="20">
        <v>0</v>
      </c>
      <c r="BA54" s="20">
        <v>132</v>
      </c>
      <c r="BB54" s="20">
        <v>54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3</v>
      </c>
      <c r="BL54" s="20">
        <v>0</v>
      </c>
      <c r="BM54" s="20">
        <v>1</v>
      </c>
      <c r="BN54" s="20">
        <v>4</v>
      </c>
      <c r="BO54" s="20">
        <v>0</v>
      </c>
      <c r="BP54" s="20">
        <v>0</v>
      </c>
      <c r="BQ54" s="20">
        <v>0</v>
      </c>
      <c r="BR54" s="20">
        <v>1</v>
      </c>
      <c r="BS54" s="20">
        <v>119</v>
      </c>
      <c r="BT54" s="20">
        <v>0</v>
      </c>
      <c r="BU54" s="20">
        <v>113</v>
      </c>
      <c r="BV54" s="20">
        <v>78</v>
      </c>
      <c r="BW54" s="20">
        <v>51</v>
      </c>
      <c r="BX54" s="20">
        <v>26</v>
      </c>
      <c r="BY54" s="20">
        <v>59</v>
      </c>
      <c r="BZ54" s="20">
        <v>25</v>
      </c>
      <c r="CA54" s="20">
        <v>620</v>
      </c>
      <c r="CB54" s="20">
        <v>3</v>
      </c>
      <c r="CC54" s="20">
        <v>778</v>
      </c>
      <c r="CD54" s="20">
        <v>489</v>
      </c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  <c r="CK54" s="20">
        <v>0</v>
      </c>
      <c r="CL54" s="20">
        <v>0</v>
      </c>
    </row>
    <row r="55" spans="2:91" ht="20.100000000000001" customHeight="1" thickBot="1" x14ac:dyDescent="0.25">
      <c r="B55" s="4" t="s">
        <v>242</v>
      </c>
      <c r="C55" s="20">
        <v>828</v>
      </c>
      <c r="D55" s="20">
        <v>59</v>
      </c>
      <c r="E55" s="20">
        <v>782</v>
      </c>
      <c r="F55" s="20">
        <v>779</v>
      </c>
      <c r="G55" s="20">
        <v>3</v>
      </c>
      <c r="H55" s="20">
        <v>0</v>
      </c>
      <c r="I55" s="20">
        <v>1</v>
      </c>
      <c r="J55" s="20">
        <v>2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35</v>
      </c>
      <c r="T55" s="20">
        <v>35</v>
      </c>
      <c r="U55" s="20">
        <v>61</v>
      </c>
      <c r="V55" s="20">
        <v>16</v>
      </c>
      <c r="W55" s="20">
        <v>287</v>
      </c>
      <c r="X55" s="20">
        <v>3</v>
      </c>
      <c r="Y55" s="20">
        <v>253</v>
      </c>
      <c r="Z55" s="20">
        <v>281</v>
      </c>
      <c r="AA55" s="20">
        <v>2</v>
      </c>
      <c r="AB55" s="20">
        <v>0</v>
      </c>
      <c r="AC55" s="20">
        <v>2</v>
      </c>
      <c r="AD55" s="20">
        <v>0</v>
      </c>
      <c r="AE55" s="20">
        <v>12</v>
      </c>
      <c r="AF55" s="20">
        <v>0</v>
      </c>
      <c r="AG55" s="20">
        <v>13</v>
      </c>
      <c r="AH55" s="20">
        <v>15</v>
      </c>
      <c r="AI55" s="20">
        <v>0</v>
      </c>
      <c r="AJ55" s="20">
        <v>0</v>
      </c>
      <c r="AK55" s="20">
        <v>0</v>
      </c>
      <c r="AL55" s="20">
        <v>0</v>
      </c>
      <c r="AM55" s="20">
        <v>16</v>
      </c>
      <c r="AN55" s="20">
        <v>5</v>
      </c>
      <c r="AO55" s="20">
        <v>18</v>
      </c>
      <c r="AP55" s="20">
        <v>7</v>
      </c>
      <c r="AQ55" s="20">
        <v>114</v>
      </c>
      <c r="AR55" s="20">
        <v>0</v>
      </c>
      <c r="AS55" s="20">
        <v>86</v>
      </c>
      <c r="AT55" s="20">
        <v>105</v>
      </c>
      <c r="AU55" s="20">
        <v>2</v>
      </c>
      <c r="AV55" s="20">
        <v>0</v>
      </c>
      <c r="AW55" s="20">
        <v>3</v>
      </c>
      <c r="AX55" s="20">
        <v>0</v>
      </c>
      <c r="AY55" s="20">
        <v>5</v>
      </c>
      <c r="AZ55" s="20">
        <v>0</v>
      </c>
      <c r="BA55" s="20">
        <v>5</v>
      </c>
      <c r="BB55" s="20">
        <v>4</v>
      </c>
      <c r="BC55" s="20">
        <v>0</v>
      </c>
      <c r="BD55" s="20">
        <v>0</v>
      </c>
      <c r="BE55" s="20">
        <v>0</v>
      </c>
      <c r="BF55" s="20">
        <v>0</v>
      </c>
      <c r="BG55" s="20">
        <v>0</v>
      </c>
      <c r="BH55" s="20">
        <v>0</v>
      </c>
      <c r="BI55" s="20">
        <v>0</v>
      </c>
      <c r="BJ55" s="20">
        <v>0</v>
      </c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  <c r="BR55" s="20">
        <v>0</v>
      </c>
      <c r="BS55" s="20">
        <v>20</v>
      </c>
      <c r="BT55" s="20">
        <v>0</v>
      </c>
      <c r="BU55" s="20">
        <v>26</v>
      </c>
      <c r="BV55" s="20">
        <v>26</v>
      </c>
      <c r="BW55" s="20">
        <v>44</v>
      </c>
      <c r="BX55" s="20">
        <v>16</v>
      </c>
      <c r="BY55" s="20">
        <v>54</v>
      </c>
      <c r="BZ55" s="20">
        <v>15</v>
      </c>
      <c r="CA55" s="20">
        <v>288</v>
      </c>
      <c r="CB55" s="20">
        <v>0</v>
      </c>
      <c r="CC55" s="20">
        <v>260</v>
      </c>
      <c r="CD55" s="20">
        <v>308</v>
      </c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  <c r="CK55" s="20">
        <v>0</v>
      </c>
      <c r="CL55" s="20">
        <v>0</v>
      </c>
    </row>
    <row r="56" spans="2:91" ht="20.100000000000001" customHeight="1" thickBot="1" x14ac:dyDescent="0.25">
      <c r="B56" s="4" t="s">
        <v>243</v>
      </c>
      <c r="C56" s="20">
        <v>246</v>
      </c>
      <c r="D56" s="20">
        <v>2</v>
      </c>
      <c r="E56" s="20">
        <v>244</v>
      </c>
      <c r="F56" s="20">
        <v>165</v>
      </c>
      <c r="G56" s="20">
        <v>3</v>
      </c>
      <c r="H56" s="20">
        <v>0</v>
      </c>
      <c r="I56" s="20">
        <v>2</v>
      </c>
      <c r="J56" s="20">
        <v>2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7</v>
      </c>
      <c r="T56" s="20">
        <v>0</v>
      </c>
      <c r="U56" s="20">
        <v>7</v>
      </c>
      <c r="V56" s="20">
        <v>1</v>
      </c>
      <c r="W56" s="20">
        <v>67</v>
      </c>
      <c r="X56" s="20">
        <v>0</v>
      </c>
      <c r="Y56" s="20">
        <v>75</v>
      </c>
      <c r="Z56" s="20">
        <v>56</v>
      </c>
      <c r="AA56" s="20">
        <v>0</v>
      </c>
      <c r="AB56" s="20">
        <v>0</v>
      </c>
      <c r="AC56" s="20">
        <v>0</v>
      </c>
      <c r="AD56" s="20">
        <v>0</v>
      </c>
      <c r="AE56" s="20">
        <v>4</v>
      </c>
      <c r="AF56" s="20">
        <v>0</v>
      </c>
      <c r="AG56" s="20">
        <v>1</v>
      </c>
      <c r="AH56" s="20">
        <v>3</v>
      </c>
      <c r="AI56" s="20">
        <v>0</v>
      </c>
      <c r="AJ56" s="20">
        <v>0</v>
      </c>
      <c r="AK56" s="20">
        <v>0</v>
      </c>
      <c r="AL56" s="20">
        <v>0</v>
      </c>
      <c r="AM56" s="20">
        <v>5</v>
      </c>
      <c r="AN56" s="20">
        <v>0</v>
      </c>
      <c r="AO56" s="20">
        <v>6</v>
      </c>
      <c r="AP56" s="20">
        <v>0</v>
      </c>
      <c r="AQ56" s="20">
        <v>57</v>
      </c>
      <c r="AR56" s="20">
        <v>0</v>
      </c>
      <c r="AS56" s="20">
        <v>58</v>
      </c>
      <c r="AT56" s="20">
        <v>46</v>
      </c>
      <c r="AU56" s="20">
        <v>1</v>
      </c>
      <c r="AV56" s="20">
        <v>0</v>
      </c>
      <c r="AW56" s="20">
        <v>0</v>
      </c>
      <c r="AX56" s="20">
        <v>1</v>
      </c>
      <c r="AY56" s="20">
        <v>2</v>
      </c>
      <c r="AZ56" s="20">
        <v>0</v>
      </c>
      <c r="BA56" s="20">
        <v>2</v>
      </c>
      <c r="BB56" s="20">
        <v>0</v>
      </c>
      <c r="BC56" s="20">
        <v>0</v>
      </c>
      <c r="BD56" s="20">
        <v>0</v>
      </c>
      <c r="BE56" s="20"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  <c r="BS56" s="20">
        <v>17</v>
      </c>
      <c r="BT56" s="20">
        <v>0</v>
      </c>
      <c r="BU56" s="20">
        <v>12</v>
      </c>
      <c r="BV56" s="20">
        <v>14</v>
      </c>
      <c r="BW56" s="20">
        <v>14</v>
      </c>
      <c r="BX56" s="20">
        <v>2</v>
      </c>
      <c r="BY56" s="20">
        <v>14</v>
      </c>
      <c r="BZ56" s="20">
        <v>2</v>
      </c>
      <c r="CA56" s="20">
        <v>69</v>
      </c>
      <c r="CB56" s="20">
        <v>0</v>
      </c>
      <c r="CC56" s="20">
        <v>67</v>
      </c>
      <c r="CD56" s="20">
        <v>40</v>
      </c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  <c r="CK56" s="20">
        <v>0</v>
      </c>
      <c r="CL56" s="20">
        <v>0</v>
      </c>
    </row>
    <row r="57" spans="2:91" ht="20.100000000000001" customHeight="1" thickBot="1" x14ac:dyDescent="0.25">
      <c r="B57" s="4" t="s">
        <v>244</v>
      </c>
      <c r="C57" s="20">
        <v>166</v>
      </c>
      <c r="D57" s="20">
        <v>4</v>
      </c>
      <c r="E57" s="20">
        <v>193</v>
      </c>
      <c r="F57" s="20">
        <v>106</v>
      </c>
      <c r="G57" s="20">
        <v>2</v>
      </c>
      <c r="H57" s="20">
        <v>0</v>
      </c>
      <c r="I57" s="20">
        <v>1</v>
      </c>
      <c r="J57" s="20">
        <v>2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5</v>
      </c>
      <c r="T57" s="20">
        <v>3</v>
      </c>
      <c r="U57" s="20">
        <v>7</v>
      </c>
      <c r="V57" s="20">
        <v>1</v>
      </c>
      <c r="W57" s="20">
        <v>54</v>
      </c>
      <c r="X57" s="20">
        <v>0</v>
      </c>
      <c r="Y57" s="20">
        <v>71</v>
      </c>
      <c r="Z57" s="20">
        <v>28</v>
      </c>
      <c r="AA57" s="20">
        <v>1</v>
      </c>
      <c r="AB57" s="20">
        <v>1</v>
      </c>
      <c r="AC57" s="20">
        <v>3</v>
      </c>
      <c r="AD57" s="20">
        <v>0</v>
      </c>
      <c r="AE57" s="20">
        <v>2</v>
      </c>
      <c r="AF57" s="20">
        <v>0</v>
      </c>
      <c r="AG57" s="20">
        <v>3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4</v>
      </c>
      <c r="AN57" s="20">
        <v>0</v>
      </c>
      <c r="AO57" s="20">
        <v>4</v>
      </c>
      <c r="AP57" s="20">
        <v>0</v>
      </c>
      <c r="AQ57" s="20">
        <v>42</v>
      </c>
      <c r="AR57" s="20">
        <v>0</v>
      </c>
      <c r="AS57" s="20">
        <v>37</v>
      </c>
      <c r="AT57" s="20">
        <v>28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3</v>
      </c>
      <c r="BN57" s="20">
        <v>0</v>
      </c>
      <c r="BO57" s="20">
        <v>0</v>
      </c>
      <c r="BP57" s="20">
        <v>0</v>
      </c>
      <c r="BQ57" s="20">
        <v>0</v>
      </c>
      <c r="BR57" s="20">
        <v>0</v>
      </c>
      <c r="BS57" s="20">
        <v>7</v>
      </c>
      <c r="BT57" s="20">
        <v>0</v>
      </c>
      <c r="BU57" s="20">
        <v>7</v>
      </c>
      <c r="BV57" s="20">
        <v>10</v>
      </c>
      <c r="BW57" s="20">
        <v>2</v>
      </c>
      <c r="BX57" s="20">
        <v>0</v>
      </c>
      <c r="BY57" s="20">
        <v>5</v>
      </c>
      <c r="BZ57" s="20">
        <v>1</v>
      </c>
      <c r="CA57" s="20">
        <v>47</v>
      </c>
      <c r="CB57" s="20">
        <v>0</v>
      </c>
      <c r="CC57" s="20">
        <v>52</v>
      </c>
      <c r="CD57" s="20">
        <v>36</v>
      </c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  <c r="CK57" s="20">
        <v>0</v>
      </c>
      <c r="CL57" s="20">
        <v>0</v>
      </c>
    </row>
    <row r="58" spans="2:91" ht="20.100000000000001" customHeight="1" thickBot="1" x14ac:dyDescent="0.25">
      <c r="B58" s="4" t="s">
        <v>270</v>
      </c>
      <c r="C58" s="20">
        <v>208</v>
      </c>
      <c r="D58" s="20">
        <v>0</v>
      </c>
      <c r="E58" s="20">
        <v>190</v>
      </c>
      <c r="F58" s="20">
        <v>142</v>
      </c>
      <c r="G58" s="20">
        <v>3</v>
      </c>
      <c r="H58" s="20">
        <v>0</v>
      </c>
      <c r="I58" s="20">
        <v>3</v>
      </c>
      <c r="J58" s="20">
        <v>1</v>
      </c>
      <c r="K58" s="20">
        <v>5</v>
      </c>
      <c r="L58" s="20">
        <v>0</v>
      </c>
      <c r="M58" s="20">
        <v>4</v>
      </c>
      <c r="N58" s="20">
        <v>1</v>
      </c>
      <c r="O58" s="20">
        <v>0</v>
      </c>
      <c r="P58" s="20">
        <v>0</v>
      </c>
      <c r="Q58" s="20">
        <v>0</v>
      </c>
      <c r="R58" s="20">
        <v>0</v>
      </c>
      <c r="S58" s="20">
        <v>17</v>
      </c>
      <c r="T58" s="20">
        <v>0</v>
      </c>
      <c r="U58" s="20">
        <v>15</v>
      </c>
      <c r="V58" s="20">
        <v>3</v>
      </c>
      <c r="W58" s="20">
        <v>69</v>
      </c>
      <c r="X58" s="20">
        <v>0</v>
      </c>
      <c r="Y58" s="20">
        <v>65</v>
      </c>
      <c r="Z58" s="20">
        <v>60</v>
      </c>
      <c r="AA58" s="20">
        <v>0</v>
      </c>
      <c r="AB58" s="20">
        <v>0</v>
      </c>
      <c r="AC58" s="20">
        <v>0</v>
      </c>
      <c r="AD58" s="20">
        <v>0</v>
      </c>
      <c r="AE58" s="20">
        <v>1</v>
      </c>
      <c r="AF58" s="20">
        <v>0</v>
      </c>
      <c r="AG58" s="20">
        <v>1</v>
      </c>
      <c r="AH58" s="20">
        <v>1</v>
      </c>
      <c r="AI58" s="20">
        <v>0</v>
      </c>
      <c r="AJ58" s="20">
        <v>0</v>
      </c>
      <c r="AK58" s="20">
        <v>0</v>
      </c>
      <c r="AL58" s="20">
        <v>0</v>
      </c>
      <c r="AM58" s="20">
        <v>9</v>
      </c>
      <c r="AN58" s="20">
        <v>0</v>
      </c>
      <c r="AO58" s="20">
        <v>9</v>
      </c>
      <c r="AP58" s="20">
        <v>1</v>
      </c>
      <c r="AQ58" s="20">
        <v>39</v>
      </c>
      <c r="AR58" s="20">
        <v>0</v>
      </c>
      <c r="AS58" s="20">
        <v>41</v>
      </c>
      <c r="AT58" s="20">
        <v>28</v>
      </c>
      <c r="AU58" s="20">
        <v>0</v>
      </c>
      <c r="AV58" s="20">
        <v>0</v>
      </c>
      <c r="AW58" s="20">
        <v>0</v>
      </c>
      <c r="AX58" s="20">
        <v>0</v>
      </c>
      <c r="AY58" s="20">
        <v>2</v>
      </c>
      <c r="AZ58" s="20">
        <v>0</v>
      </c>
      <c r="BA58" s="20">
        <v>3</v>
      </c>
      <c r="BB58" s="20">
        <v>1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12</v>
      </c>
      <c r="BT58" s="20">
        <v>0</v>
      </c>
      <c r="BU58" s="20">
        <v>9</v>
      </c>
      <c r="BV58" s="20">
        <v>6</v>
      </c>
      <c r="BW58" s="20">
        <v>16</v>
      </c>
      <c r="BX58" s="20">
        <v>0</v>
      </c>
      <c r="BY58" s="20">
        <v>11</v>
      </c>
      <c r="BZ58" s="20">
        <v>5</v>
      </c>
      <c r="CA58" s="20">
        <v>35</v>
      </c>
      <c r="CB58" s="20">
        <v>0</v>
      </c>
      <c r="CC58" s="20">
        <v>29</v>
      </c>
      <c r="CD58" s="20">
        <v>35</v>
      </c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  <c r="CK58" s="20">
        <v>0</v>
      </c>
      <c r="CL58" s="20">
        <v>0</v>
      </c>
    </row>
    <row r="59" spans="2:91" ht="20.100000000000001" customHeight="1" thickBot="1" x14ac:dyDescent="0.25">
      <c r="B59" s="4" t="s">
        <v>246</v>
      </c>
      <c r="C59" s="20">
        <v>313</v>
      </c>
      <c r="D59" s="20">
        <v>6</v>
      </c>
      <c r="E59" s="20">
        <v>336</v>
      </c>
      <c r="F59" s="20">
        <v>299</v>
      </c>
      <c r="G59" s="20">
        <v>3</v>
      </c>
      <c r="H59" s="20">
        <v>0</v>
      </c>
      <c r="I59" s="20">
        <v>0</v>
      </c>
      <c r="J59" s="20">
        <v>4</v>
      </c>
      <c r="K59" s="20">
        <v>0</v>
      </c>
      <c r="L59" s="20">
        <v>0</v>
      </c>
      <c r="M59" s="20">
        <v>1</v>
      </c>
      <c r="N59" s="20">
        <v>1</v>
      </c>
      <c r="O59" s="20">
        <v>0</v>
      </c>
      <c r="P59" s="20">
        <v>0</v>
      </c>
      <c r="Q59" s="20">
        <v>0</v>
      </c>
      <c r="R59" s="20">
        <v>1</v>
      </c>
      <c r="S59" s="20">
        <v>9</v>
      </c>
      <c r="T59" s="20">
        <v>5</v>
      </c>
      <c r="U59" s="20">
        <v>14</v>
      </c>
      <c r="V59" s="20">
        <v>4</v>
      </c>
      <c r="W59" s="20">
        <v>84</v>
      </c>
      <c r="X59" s="20">
        <v>0</v>
      </c>
      <c r="Y59" s="20">
        <v>90</v>
      </c>
      <c r="Z59" s="20">
        <v>80</v>
      </c>
      <c r="AA59" s="20">
        <v>1</v>
      </c>
      <c r="AB59" s="20">
        <v>0</v>
      </c>
      <c r="AC59" s="20">
        <v>2</v>
      </c>
      <c r="AD59" s="20">
        <v>0</v>
      </c>
      <c r="AE59" s="20">
        <v>0</v>
      </c>
      <c r="AF59" s="20">
        <v>0</v>
      </c>
      <c r="AG59" s="20">
        <v>3</v>
      </c>
      <c r="AH59" s="20">
        <v>3</v>
      </c>
      <c r="AI59" s="20">
        <v>0</v>
      </c>
      <c r="AJ59" s="20">
        <v>0</v>
      </c>
      <c r="AK59" s="20">
        <v>0</v>
      </c>
      <c r="AL59" s="20">
        <v>0</v>
      </c>
      <c r="AM59" s="20">
        <v>8</v>
      </c>
      <c r="AN59" s="20">
        <v>0</v>
      </c>
      <c r="AO59" s="20">
        <v>7</v>
      </c>
      <c r="AP59" s="20">
        <v>4</v>
      </c>
      <c r="AQ59" s="20">
        <v>79</v>
      </c>
      <c r="AR59" s="20">
        <v>0</v>
      </c>
      <c r="AS59" s="20">
        <v>89</v>
      </c>
      <c r="AT59" s="20">
        <v>79</v>
      </c>
      <c r="AU59" s="20">
        <v>0</v>
      </c>
      <c r="AV59" s="20">
        <v>0</v>
      </c>
      <c r="AW59" s="20">
        <v>1</v>
      </c>
      <c r="AX59" s="20">
        <v>0</v>
      </c>
      <c r="AY59" s="20">
        <v>3</v>
      </c>
      <c r="AZ59" s="20">
        <v>0</v>
      </c>
      <c r="BA59" s="20">
        <v>2</v>
      </c>
      <c r="BB59" s="20">
        <v>2</v>
      </c>
      <c r="BC59" s="20">
        <v>0</v>
      </c>
      <c r="BD59" s="20">
        <v>0</v>
      </c>
      <c r="BE59" s="20">
        <v>0</v>
      </c>
      <c r="BF59" s="20">
        <v>0</v>
      </c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  <c r="BM59" s="20">
        <v>0</v>
      </c>
      <c r="BN59" s="20">
        <v>1</v>
      </c>
      <c r="BO59" s="20">
        <v>0</v>
      </c>
      <c r="BP59" s="20">
        <v>0</v>
      </c>
      <c r="BQ59" s="20">
        <v>0</v>
      </c>
      <c r="BR59" s="20">
        <v>0</v>
      </c>
      <c r="BS59" s="20">
        <v>11</v>
      </c>
      <c r="BT59" s="20">
        <v>0</v>
      </c>
      <c r="BU59" s="20">
        <v>18</v>
      </c>
      <c r="BV59" s="20">
        <v>18</v>
      </c>
      <c r="BW59" s="20">
        <v>11</v>
      </c>
      <c r="BX59" s="20">
        <v>1</v>
      </c>
      <c r="BY59" s="20">
        <v>12</v>
      </c>
      <c r="BZ59" s="20">
        <v>5</v>
      </c>
      <c r="CA59" s="20">
        <v>104</v>
      </c>
      <c r="CB59" s="20">
        <v>0</v>
      </c>
      <c r="CC59" s="20">
        <v>97</v>
      </c>
      <c r="CD59" s="20">
        <v>97</v>
      </c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  <c r="CK59" s="20">
        <v>0</v>
      </c>
      <c r="CL59" s="20">
        <v>0</v>
      </c>
    </row>
    <row r="60" spans="2:91" ht="20.100000000000001" customHeight="1" thickBot="1" x14ac:dyDescent="0.25">
      <c r="B60" s="4" t="s">
        <v>247</v>
      </c>
      <c r="C60" s="20">
        <v>134</v>
      </c>
      <c r="D60" s="20">
        <v>4</v>
      </c>
      <c r="E60" s="20">
        <v>188</v>
      </c>
      <c r="F60" s="20">
        <v>126</v>
      </c>
      <c r="G60" s="20">
        <v>0</v>
      </c>
      <c r="H60" s="20">
        <v>0</v>
      </c>
      <c r="I60" s="20">
        <v>1</v>
      </c>
      <c r="J60" s="20">
        <v>1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8</v>
      </c>
      <c r="T60" s="20">
        <v>4</v>
      </c>
      <c r="U60" s="20">
        <v>13</v>
      </c>
      <c r="V60" s="20">
        <v>3</v>
      </c>
      <c r="W60" s="20">
        <v>42</v>
      </c>
      <c r="X60" s="20">
        <v>0</v>
      </c>
      <c r="Y60" s="20">
        <v>61</v>
      </c>
      <c r="Z60" s="20">
        <v>32</v>
      </c>
      <c r="AA60" s="20">
        <v>0</v>
      </c>
      <c r="AB60" s="20">
        <v>0</v>
      </c>
      <c r="AC60" s="20">
        <v>1</v>
      </c>
      <c r="AD60" s="20">
        <v>0</v>
      </c>
      <c r="AE60" s="20">
        <v>2</v>
      </c>
      <c r="AF60" s="20">
        <v>0</v>
      </c>
      <c r="AG60" s="20">
        <v>5</v>
      </c>
      <c r="AH60" s="20">
        <v>1</v>
      </c>
      <c r="AI60" s="20">
        <v>0</v>
      </c>
      <c r="AJ60" s="20">
        <v>0</v>
      </c>
      <c r="AK60" s="20">
        <v>0</v>
      </c>
      <c r="AL60" s="20">
        <v>0</v>
      </c>
      <c r="AM60" s="20">
        <v>2</v>
      </c>
      <c r="AN60" s="20">
        <v>0</v>
      </c>
      <c r="AO60" s="20">
        <v>4</v>
      </c>
      <c r="AP60" s="20">
        <v>0</v>
      </c>
      <c r="AQ60" s="20">
        <v>34</v>
      </c>
      <c r="AR60" s="20">
        <v>0</v>
      </c>
      <c r="AS60" s="20">
        <v>41</v>
      </c>
      <c r="AT60" s="20">
        <v>39</v>
      </c>
      <c r="AU60" s="20">
        <v>1</v>
      </c>
      <c r="AV60" s="20">
        <v>0</v>
      </c>
      <c r="AW60" s="20">
        <v>0</v>
      </c>
      <c r="AX60" s="20">
        <v>2</v>
      </c>
      <c r="AY60" s="20">
        <v>1</v>
      </c>
      <c r="AZ60" s="20">
        <v>0</v>
      </c>
      <c r="BA60" s="20">
        <v>5</v>
      </c>
      <c r="BB60" s="20">
        <v>1</v>
      </c>
      <c r="BC60" s="20">
        <v>0</v>
      </c>
      <c r="BD60" s="20">
        <v>0</v>
      </c>
      <c r="BE60" s="20">
        <v>0</v>
      </c>
      <c r="BF60" s="20">
        <v>0</v>
      </c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  <c r="BS60" s="20">
        <v>1</v>
      </c>
      <c r="BT60" s="20">
        <v>0</v>
      </c>
      <c r="BU60" s="20">
        <v>2</v>
      </c>
      <c r="BV60" s="20">
        <v>7</v>
      </c>
      <c r="BW60" s="20">
        <v>6</v>
      </c>
      <c r="BX60" s="20">
        <v>0</v>
      </c>
      <c r="BY60" s="20">
        <v>6</v>
      </c>
      <c r="BZ60" s="20">
        <v>1</v>
      </c>
      <c r="CA60" s="20">
        <v>37</v>
      </c>
      <c r="CB60" s="20">
        <v>0</v>
      </c>
      <c r="CC60" s="20">
        <v>49</v>
      </c>
      <c r="CD60" s="20">
        <v>39</v>
      </c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  <c r="CK60" s="20">
        <v>0</v>
      </c>
      <c r="CL60" s="20">
        <v>0</v>
      </c>
    </row>
    <row r="61" spans="2:91" ht="20.100000000000001" customHeight="1" thickBot="1" x14ac:dyDescent="0.25">
      <c r="B61" s="7" t="s">
        <v>22</v>
      </c>
      <c r="C61" s="9">
        <f>SUM(C11:C60)</f>
        <v>16757</v>
      </c>
      <c r="D61" s="9">
        <f t="shared" ref="D61:AT61" si="0">SUM(D11:D60)</f>
        <v>716</v>
      </c>
      <c r="E61" s="9">
        <f t="shared" si="0"/>
        <v>18070</v>
      </c>
      <c r="F61" s="9">
        <f t="shared" si="0"/>
        <v>13574</v>
      </c>
      <c r="G61" s="9">
        <f t="shared" si="0"/>
        <v>119</v>
      </c>
      <c r="H61" s="9">
        <f t="shared" si="0"/>
        <v>0</v>
      </c>
      <c r="I61" s="9">
        <f t="shared" si="0"/>
        <v>105</v>
      </c>
      <c r="J61" s="9">
        <f t="shared" si="0"/>
        <v>95</v>
      </c>
      <c r="K61" s="9">
        <f t="shared" si="0"/>
        <v>80</v>
      </c>
      <c r="L61" s="9">
        <f t="shared" si="0"/>
        <v>0</v>
      </c>
      <c r="M61" s="9">
        <f t="shared" si="0"/>
        <v>76</v>
      </c>
      <c r="N61" s="9">
        <f t="shared" si="0"/>
        <v>36</v>
      </c>
      <c r="O61" s="9">
        <f t="shared" si="0"/>
        <v>2</v>
      </c>
      <c r="P61" s="9">
        <f t="shared" si="0"/>
        <v>0</v>
      </c>
      <c r="Q61" s="9">
        <f t="shared" si="0"/>
        <v>4</v>
      </c>
      <c r="R61" s="9">
        <f t="shared" si="0"/>
        <v>1</v>
      </c>
      <c r="S61" s="9">
        <f t="shared" si="0"/>
        <v>607</v>
      </c>
      <c r="T61" s="9">
        <f t="shared" si="0"/>
        <v>349</v>
      </c>
      <c r="U61" s="9">
        <f t="shared" si="0"/>
        <v>947</v>
      </c>
      <c r="V61" s="9">
        <f t="shared" si="0"/>
        <v>193</v>
      </c>
      <c r="W61" s="9">
        <f t="shared" si="0"/>
        <v>5526</v>
      </c>
      <c r="X61" s="9">
        <f t="shared" si="0"/>
        <v>12</v>
      </c>
      <c r="Y61" s="9">
        <f t="shared" si="0"/>
        <v>5777</v>
      </c>
      <c r="Z61" s="9">
        <f t="shared" si="0"/>
        <v>4938</v>
      </c>
      <c r="AA61" s="9">
        <f t="shared" si="0"/>
        <v>36</v>
      </c>
      <c r="AB61" s="9">
        <f t="shared" si="0"/>
        <v>8</v>
      </c>
      <c r="AC61" s="9">
        <f t="shared" si="0"/>
        <v>48</v>
      </c>
      <c r="AD61" s="9">
        <f t="shared" si="0"/>
        <v>15</v>
      </c>
      <c r="AE61" s="9">
        <f t="shared" si="0"/>
        <v>206</v>
      </c>
      <c r="AF61" s="9">
        <f t="shared" si="0"/>
        <v>1</v>
      </c>
      <c r="AG61" s="9">
        <f t="shared" si="0"/>
        <v>211</v>
      </c>
      <c r="AH61" s="9">
        <f t="shared" si="0"/>
        <v>171</v>
      </c>
      <c r="AI61" s="9">
        <f t="shared" si="0"/>
        <v>1</v>
      </c>
      <c r="AJ61" s="9">
        <f t="shared" si="0"/>
        <v>0</v>
      </c>
      <c r="AK61" s="9">
        <f t="shared" si="0"/>
        <v>1</v>
      </c>
      <c r="AL61" s="9">
        <f t="shared" si="0"/>
        <v>0</v>
      </c>
      <c r="AM61" s="9">
        <f t="shared" si="0"/>
        <v>294</v>
      </c>
      <c r="AN61" s="9">
        <f t="shared" si="0"/>
        <v>87</v>
      </c>
      <c r="AO61" s="9">
        <f t="shared" si="0"/>
        <v>372</v>
      </c>
      <c r="AP61" s="9">
        <f t="shared" si="0"/>
        <v>99</v>
      </c>
      <c r="AQ61" s="9">
        <f t="shared" si="0"/>
        <v>3159</v>
      </c>
      <c r="AR61" s="9">
        <f t="shared" si="0"/>
        <v>19</v>
      </c>
      <c r="AS61" s="9">
        <f t="shared" si="0"/>
        <v>3180</v>
      </c>
      <c r="AT61" s="9">
        <f t="shared" si="0"/>
        <v>2193</v>
      </c>
      <c r="AU61" s="9">
        <f t="shared" ref="AU61:CL61" si="1">SUM(AU11:AU60)</f>
        <v>71</v>
      </c>
      <c r="AV61" s="9">
        <f t="shared" si="1"/>
        <v>0</v>
      </c>
      <c r="AW61" s="9">
        <f t="shared" si="1"/>
        <v>66</v>
      </c>
      <c r="AX61" s="9">
        <f t="shared" si="1"/>
        <v>49</v>
      </c>
      <c r="AY61" s="9">
        <f t="shared" si="1"/>
        <v>490</v>
      </c>
      <c r="AZ61" s="9">
        <f t="shared" si="1"/>
        <v>0</v>
      </c>
      <c r="BA61" s="9">
        <f t="shared" si="1"/>
        <v>506</v>
      </c>
      <c r="BB61" s="9">
        <f t="shared" si="1"/>
        <v>218</v>
      </c>
      <c r="BC61" s="9">
        <f t="shared" si="1"/>
        <v>1</v>
      </c>
      <c r="BD61" s="9">
        <f t="shared" si="1"/>
        <v>0</v>
      </c>
      <c r="BE61" s="9">
        <f t="shared" si="1"/>
        <v>1</v>
      </c>
      <c r="BF61" s="9">
        <f t="shared" si="1"/>
        <v>0</v>
      </c>
      <c r="BG61" s="9">
        <f t="shared" si="1"/>
        <v>1</v>
      </c>
      <c r="BH61" s="9">
        <f t="shared" si="1"/>
        <v>0</v>
      </c>
      <c r="BI61" s="9">
        <f t="shared" si="1"/>
        <v>1</v>
      </c>
      <c r="BJ61" s="9">
        <f t="shared" si="1"/>
        <v>0</v>
      </c>
      <c r="BK61" s="9">
        <f t="shared" si="1"/>
        <v>17</v>
      </c>
      <c r="BL61" s="9">
        <f t="shared" si="1"/>
        <v>0</v>
      </c>
      <c r="BM61" s="9">
        <f t="shared" si="1"/>
        <v>23</v>
      </c>
      <c r="BN61" s="9">
        <f t="shared" si="1"/>
        <v>22</v>
      </c>
      <c r="BO61" s="9">
        <f t="shared" si="1"/>
        <v>2</v>
      </c>
      <c r="BP61" s="9">
        <f t="shared" si="1"/>
        <v>0</v>
      </c>
      <c r="BQ61" s="9">
        <f t="shared" si="1"/>
        <v>2</v>
      </c>
      <c r="BR61" s="9">
        <f t="shared" si="1"/>
        <v>1</v>
      </c>
      <c r="BS61" s="9">
        <f t="shared" si="1"/>
        <v>606</v>
      </c>
      <c r="BT61" s="9">
        <f t="shared" si="1"/>
        <v>0</v>
      </c>
      <c r="BU61" s="9">
        <f t="shared" si="1"/>
        <v>638</v>
      </c>
      <c r="BV61" s="9">
        <f t="shared" si="1"/>
        <v>567</v>
      </c>
      <c r="BW61" s="9">
        <f t="shared" si="1"/>
        <v>524</v>
      </c>
      <c r="BX61" s="9">
        <f t="shared" si="1"/>
        <v>220</v>
      </c>
      <c r="BY61" s="9">
        <f t="shared" si="1"/>
        <v>722</v>
      </c>
      <c r="BZ61" s="9">
        <f t="shared" si="1"/>
        <v>259</v>
      </c>
      <c r="CA61" s="9">
        <f t="shared" si="1"/>
        <v>5009</v>
      </c>
      <c r="CB61" s="9">
        <f t="shared" si="1"/>
        <v>20</v>
      </c>
      <c r="CC61" s="9">
        <f t="shared" si="1"/>
        <v>5384</v>
      </c>
      <c r="CD61" s="9">
        <f t="shared" si="1"/>
        <v>4712</v>
      </c>
      <c r="CE61" s="9">
        <f t="shared" si="1"/>
        <v>0</v>
      </c>
      <c r="CF61" s="9">
        <f t="shared" si="1"/>
        <v>0</v>
      </c>
      <c r="CG61" s="9">
        <f t="shared" si="1"/>
        <v>0</v>
      </c>
      <c r="CH61" s="9">
        <f t="shared" si="1"/>
        <v>1</v>
      </c>
      <c r="CI61" s="9">
        <f t="shared" si="1"/>
        <v>6</v>
      </c>
      <c r="CJ61" s="9">
        <f t="shared" si="1"/>
        <v>0</v>
      </c>
      <c r="CK61" s="9">
        <f t="shared" si="1"/>
        <v>6</v>
      </c>
      <c r="CL61" s="9">
        <f t="shared" si="1"/>
        <v>4</v>
      </c>
      <c r="CM61" s="58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89" t="s">
        <v>82</v>
      </c>
      <c r="D9" s="86"/>
      <c r="E9" s="86"/>
      <c r="F9" s="89" t="s">
        <v>83</v>
      </c>
      <c r="G9" s="86"/>
      <c r="H9" s="86"/>
      <c r="I9" s="89" t="s">
        <v>84</v>
      </c>
      <c r="J9" s="86"/>
      <c r="K9" s="86"/>
      <c r="L9" s="89" t="s">
        <v>85</v>
      </c>
      <c r="M9" s="86"/>
      <c r="N9" s="86"/>
    </row>
    <row r="10" spans="2:14" ht="42" customHeight="1" thickBot="1" x14ac:dyDescent="0.25">
      <c r="C10" s="8" t="s">
        <v>31</v>
      </c>
      <c r="D10" s="8" t="s">
        <v>33</v>
      </c>
      <c r="E10" s="8" t="s">
        <v>86</v>
      </c>
      <c r="F10" s="8" t="s">
        <v>31</v>
      </c>
      <c r="G10" s="8" t="s">
        <v>33</v>
      </c>
      <c r="H10" s="8" t="s">
        <v>86</v>
      </c>
      <c r="I10" s="8" t="s">
        <v>31</v>
      </c>
      <c r="J10" s="8" t="s">
        <v>33</v>
      </c>
      <c r="K10" s="8" t="s">
        <v>86</v>
      </c>
      <c r="L10" s="8" t="s">
        <v>31</v>
      </c>
      <c r="M10" s="8" t="s">
        <v>33</v>
      </c>
      <c r="N10" s="8" t="s">
        <v>86</v>
      </c>
    </row>
    <row r="11" spans="2:14" ht="20.100000000000001" customHeight="1" thickBot="1" x14ac:dyDescent="0.25">
      <c r="B11" s="3" t="s">
        <v>198</v>
      </c>
      <c r="C11" s="19">
        <v>94</v>
      </c>
      <c r="D11" s="19">
        <v>70</v>
      </c>
      <c r="E11" s="19">
        <v>83</v>
      </c>
      <c r="F11" s="19">
        <v>11</v>
      </c>
      <c r="G11" s="19">
        <v>7</v>
      </c>
      <c r="H11" s="19">
        <v>7</v>
      </c>
      <c r="I11" s="19">
        <v>76</v>
      </c>
      <c r="J11" s="19">
        <v>50</v>
      </c>
      <c r="K11" s="19">
        <v>71</v>
      </c>
      <c r="L11" s="19">
        <v>7</v>
      </c>
      <c r="M11" s="19">
        <v>13</v>
      </c>
      <c r="N11" s="19">
        <v>5</v>
      </c>
    </row>
    <row r="12" spans="2:14" ht="20.100000000000001" customHeight="1" thickBot="1" x14ac:dyDescent="0.25">
      <c r="B12" s="4" t="s">
        <v>199</v>
      </c>
      <c r="C12" s="20">
        <v>195</v>
      </c>
      <c r="D12" s="20">
        <v>195</v>
      </c>
      <c r="E12" s="20">
        <v>96</v>
      </c>
      <c r="F12" s="20">
        <v>20</v>
      </c>
      <c r="G12" s="20">
        <v>19</v>
      </c>
      <c r="H12" s="20">
        <v>14</v>
      </c>
      <c r="I12" s="20">
        <v>146</v>
      </c>
      <c r="J12" s="20">
        <v>153</v>
      </c>
      <c r="K12" s="20">
        <v>74</v>
      </c>
      <c r="L12" s="20">
        <v>29</v>
      </c>
      <c r="M12" s="20">
        <v>23</v>
      </c>
      <c r="N12" s="20">
        <v>8</v>
      </c>
    </row>
    <row r="13" spans="2:14" ht="20.100000000000001" customHeight="1" thickBot="1" x14ac:dyDescent="0.25">
      <c r="B13" s="4" t="s">
        <v>200</v>
      </c>
      <c r="C13" s="20">
        <v>89</v>
      </c>
      <c r="D13" s="20">
        <v>75</v>
      </c>
      <c r="E13" s="20">
        <v>50</v>
      </c>
      <c r="F13" s="20">
        <v>4</v>
      </c>
      <c r="G13" s="20">
        <v>3</v>
      </c>
      <c r="H13" s="20">
        <v>1</v>
      </c>
      <c r="I13" s="20">
        <v>72</v>
      </c>
      <c r="J13" s="20">
        <v>65</v>
      </c>
      <c r="K13" s="20">
        <v>41</v>
      </c>
      <c r="L13" s="20">
        <v>13</v>
      </c>
      <c r="M13" s="20">
        <v>7</v>
      </c>
      <c r="N13" s="20">
        <v>8</v>
      </c>
    </row>
    <row r="14" spans="2:14" ht="20.100000000000001" customHeight="1" thickBot="1" x14ac:dyDescent="0.25">
      <c r="B14" s="4" t="s">
        <v>201</v>
      </c>
      <c r="C14" s="20">
        <v>83</v>
      </c>
      <c r="D14" s="20">
        <v>102</v>
      </c>
      <c r="E14" s="20">
        <v>20</v>
      </c>
      <c r="F14" s="20">
        <v>15</v>
      </c>
      <c r="G14" s="20">
        <v>21</v>
      </c>
      <c r="H14" s="20">
        <v>5</v>
      </c>
      <c r="I14" s="20">
        <v>39</v>
      </c>
      <c r="J14" s="20">
        <v>55</v>
      </c>
      <c r="K14" s="20">
        <v>11</v>
      </c>
      <c r="L14" s="20">
        <v>29</v>
      </c>
      <c r="M14" s="20">
        <v>26</v>
      </c>
      <c r="N14" s="20">
        <v>4</v>
      </c>
    </row>
    <row r="15" spans="2:14" ht="20.100000000000001" customHeight="1" thickBot="1" x14ac:dyDescent="0.25">
      <c r="B15" s="4" t="s">
        <v>202</v>
      </c>
      <c r="C15" s="20">
        <v>37</v>
      </c>
      <c r="D15" s="20">
        <v>28</v>
      </c>
      <c r="E15" s="20">
        <v>21</v>
      </c>
      <c r="F15" s="20">
        <v>10</v>
      </c>
      <c r="G15" s="20">
        <v>8</v>
      </c>
      <c r="H15" s="20">
        <v>11</v>
      </c>
      <c r="I15" s="20">
        <v>20</v>
      </c>
      <c r="J15" s="20">
        <v>14</v>
      </c>
      <c r="K15" s="20">
        <v>9</v>
      </c>
      <c r="L15" s="20">
        <v>7</v>
      </c>
      <c r="M15" s="20">
        <v>6</v>
      </c>
      <c r="N15" s="20">
        <v>1</v>
      </c>
    </row>
    <row r="16" spans="2:14" ht="20.100000000000001" customHeight="1" thickBot="1" x14ac:dyDescent="0.25">
      <c r="B16" s="4" t="s">
        <v>203</v>
      </c>
      <c r="C16" s="20">
        <v>40</v>
      </c>
      <c r="D16" s="20">
        <v>51</v>
      </c>
      <c r="E16" s="20">
        <v>6</v>
      </c>
      <c r="F16" s="20">
        <v>8</v>
      </c>
      <c r="G16" s="20">
        <v>10</v>
      </c>
      <c r="H16" s="20">
        <v>1</v>
      </c>
      <c r="I16" s="20">
        <v>29</v>
      </c>
      <c r="J16" s="20">
        <v>40</v>
      </c>
      <c r="K16" s="20">
        <v>3</v>
      </c>
      <c r="L16" s="20">
        <v>3</v>
      </c>
      <c r="M16" s="20">
        <v>1</v>
      </c>
      <c r="N16" s="20">
        <v>2</v>
      </c>
    </row>
    <row r="17" spans="2:14" ht="20.100000000000001" customHeight="1" thickBot="1" x14ac:dyDescent="0.25">
      <c r="B17" s="4" t="s">
        <v>204</v>
      </c>
      <c r="C17" s="20">
        <v>220</v>
      </c>
      <c r="D17" s="20">
        <v>183</v>
      </c>
      <c r="E17" s="20">
        <v>137</v>
      </c>
      <c r="F17" s="20">
        <v>27</v>
      </c>
      <c r="G17" s="20">
        <v>29</v>
      </c>
      <c r="H17" s="20">
        <v>7</v>
      </c>
      <c r="I17" s="20">
        <v>173</v>
      </c>
      <c r="J17" s="20">
        <v>139</v>
      </c>
      <c r="K17" s="20">
        <v>116</v>
      </c>
      <c r="L17" s="20">
        <v>20</v>
      </c>
      <c r="M17" s="20">
        <v>15</v>
      </c>
      <c r="N17" s="20">
        <v>14</v>
      </c>
    </row>
    <row r="18" spans="2:14" ht="20.100000000000001" customHeight="1" thickBot="1" x14ac:dyDescent="0.25">
      <c r="B18" s="4" t="s">
        <v>205</v>
      </c>
      <c r="C18" s="20">
        <v>211</v>
      </c>
      <c r="D18" s="20">
        <v>215</v>
      </c>
      <c r="E18" s="20">
        <v>85</v>
      </c>
      <c r="F18" s="20">
        <v>14</v>
      </c>
      <c r="G18" s="20">
        <v>18</v>
      </c>
      <c r="H18" s="20">
        <v>12</v>
      </c>
      <c r="I18" s="20">
        <v>171</v>
      </c>
      <c r="J18" s="20">
        <v>175</v>
      </c>
      <c r="K18" s="20">
        <v>67</v>
      </c>
      <c r="L18" s="20">
        <v>26</v>
      </c>
      <c r="M18" s="20">
        <v>22</v>
      </c>
      <c r="N18" s="20">
        <v>6</v>
      </c>
    </row>
    <row r="19" spans="2:14" ht="20.100000000000001" customHeight="1" thickBot="1" x14ac:dyDescent="0.25">
      <c r="B19" s="4" t="s">
        <v>206</v>
      </c>
      <c r="C19" s="20">
        <v>12</v>
      </c>
      <c r="D19" s="20">
        <v>19</v>
      </c>
      <c r="E19" s="20">
        <v>4</v>
      </c>
      <c r="F19" s="20">
        <v>6</v>
      </c>
      <c r="G19" s="20">
        <v>8</v>
      </c>
      <c r="H19" s="20">
        <v>3</v>
      </c>
      <c r="I19" s="20">
        <v>6</v>
      </c>
      <c r="J19" s="20">
        <v>11</v>
      </c>
      <c r="K19" s="20">
        <v>1</v>
      </c>
      <c r="L19" s="20">
        <v>0</v>
      </c>
      <c r="M19" s="20">
        <v>0</v>
      </c>
      <c r="N19" s="20">
        <v>0</v>
      </c>
    </row>
    <row r="20" spans="2:14" ht="20.100000000000001" customHeight="1" thickBot="1" x14ac:dyDescent="0.25">
      <c r="B20" s="4" t="s">
        <v>207</v>
      </c>
      <c r="C20" s="20">
        <v>1</v>
      </c>
      <c r="D20" s="20">
        <v>0</v>
      </c>
      <c r="E20" s="20">
        <v>1</v>
      </c>
      <c r="F20" s="20">
        <v>0</v>
      </c>
      <c r="G20" s="20">
        <v>0</v>
      </c>
      <c r="H20" s="20">
        <v>0</v>
      </c>
      <c r="I20" s="20">
        <v>1</v>
      </c>
      <c r="J20" s="20">
        <v>0</v>
      </c>
      <c r="K20" s="20">
        <v>1</v>
      </c>
      <c r="L20" s="20">
        <v>0</v>
      </c>
      <c r="M20" s="20">
        <v>0</v>
      </c>
      <c r="N20" s="20">
        <v>0</v>
      </c>
    </row>
    <row r="21" spans="2:14" ht="20.100000000000001" customHeight="1" thickBot="1" x14ac:dyDescent="0.25">
      <c r="B21" s="4" t="s">
        <v>208</v>
      </c>
      <c r="C21" s="20">
        <v>120</v>
      </c>
      <c r="D21" s="20">
        <v>137</v>
      </c>
      <c r="E21" s="20">
        <v>10</v>
      </c>
      <c r="F21" s="20">
        <v>21</v>
      </c>
      <c r="G21" s="20">
        <v>24</v>
      </c>
      <c r="H21" s="20">
        <v>3</v>
      </c>
      <c r="I21" s="20">
        <v>78</v>
      </c>
      <c r="J21" s="20">
        <v>92</v>
      </c>
      <c r="K21" s="20">
        <v>7</v>
      </c>
      <c r="L21" s="20">
        <v>21</v>
      </c>
      <c r="M21" s="20">
        <v>21</v>
      </c>
      <c r="N21" s="20">
        <v>0</v>
      </c>
    </row>
    <row r="22" spans="2:14" ht="20.100000000000001" customHeight="1" thickBot="1" x14ac:dyDescent="0.25">
      <c r="B22" s="4" t="s">
        <v>209</v>
      </c>
      <c r="C22" s="20">
        <v>82</v>
      </c>
      <c r="D22" s="20">
        <v>94</v>
      </c>
      <c r="E22" s="20">
        <v>17</v>
      </c>
      <c r="F22" s="20">
        <v>15</v>
      </c>
      <c r="G22" s="20">
        <v>21</v>
      </c>
      <c r="H22" s="20">
        <v>2</v>
      </c>
      <c r="I22" s="20">
        <v>41</v>
      </c>
      <c r="J22" s="20">
        <v>45</v>
      </c>
      <c r="K22" s="20">
        <v>11</v>
      </c>
      <c r="L22" s="20">
        <v>26</v>
      </c>
      <c r="M22" s="20">
        <v>28</v>
      </c>
      <c r="N22" s="20">
        <v>4</v>
      </c>
    </row>
    <row r="23" spans="2:14" ht="20.100000000000001" customHeight="1" thickBot="1" x14ac:dyDescent="0.25">
      <c r="B23" s="4" t="s">
        <v>210</v>
      </c>
      <c r="C23" s="20">
        <v>118</v>
      </c>
      <c r="D23" s="20">
        <v>135</v>
      </c>
      <c r="E23" s="20">
        <v>23</v>
      </c>
      <c r="F23" s="20">
        <v>35</v>
      </c>
      <c r="G23" s="20">
        <v>41</v>
      </c>
      <c r="H23" s="20">
        <v>5</v>
      </c>
      <c r="I23" s="20">
        <v>74</v>
      </c>
      <c r="J23" s="20">
        <v>81</v>
      </c>
      <c r="K23" s="20">
        <v>18</v>
      </c>
      <c r="L23" s="20">
        <v>9</v>
      </c>
      <c r="M23" s="20">
        <v>13</v>
      </c>
      <c r="N23" s="20">
        <v>0</v>
      </c>
    </row>
    <row r="24" spans="2:14" ht="20.100000000000001" customHeight="1" thickBot="1" x14ac:dyDescent="0.25">
      <c r="B24" s="4" t="s">
        <v>211</v>
      </c>
      <c r="C24" s="20">
        <v>158</v>
      </c>
      <c r="D24" s="20">
        <v>171</v>
      </c>
      <c r="E24" s="20">
        <v>66</v>
      </c>
      <c r="F24" s="20">
        <v>10</v>
      </c>
      <c r="G24" s="20">
        <v>9</v>
      </c>
      <c r="H24" s="20">
        <v>5</v>
      </c>
      <c r="I24" s="20">
        <v>118</v>
      </c>
      <c r="J24" s="20">
        <v>139</v>
      </c>
      <c r="K24" s="20">
        <v>50</v>
      </c>
      <c r="L24" s="20">
        <v>30</v>
      </c>
      <c r="M24" s="20">
        <v>23</v>
      </c>
      <c r="N24" s="20">
        <v>11</v>
      </c>
    </row>
    <row r="25" spans="2:14" ht="20.100000000000001" customHeight="1" thickBot="1" x14ac:dyDescent="0.25">
      <c r="B25" s="4" t="s">
        <v>212</v>
      </c>
      <c r="C25" s="20">
        <v>96</v>
      </c>
      <c r="D25" s="20">
        <v>86</v>
      </c>
      <c r="E25" s="20">
        <v>20</v>
      </c>
      <c r="F25" s="20">
        <v>30</v>
      </c>
      <c r="G25" s="20">
        <v>28</v>
      </c>
      <c r="H25" s="20">
        <v>5</v>
      </c>
      <c r="I25" s="20">
        <v>59</v>
      </c>
      <c r="J25" s="20">
        <v>55</v>
      </c>
      <c r="K25" s="20">
        <v>11</v>
      </c>
      <c r="L25" s="20">
        <v>7</v>
      </c>
      <c r="M25" s="20">
        <v>3</v>
      </c>
      <c r="N25" s="20">
        <v>4</v>
      </c>
    </row>
    <row r="26" spans="2:14" ht="20.100000000000001" customHeight="1" thickBot="1" x14ac:dyDescent="0.25">
      <c r="B26" s="5" t="s">
        <v>213</v>
      </c>
      <c r="C26" s="31">
        <v>49</v>
      </c>
      <c r="D26" s="31">
        <v>49</v>
      </c>
      <c r="E26" s="31">
        <v>7</v>
      </c>
      <c r="F26" s="31">
        <v>6</v>
      </c>
      <c r="G26" s="31">
        <v>5</v>
      </c>
      <c r="H26" s="31">
        <v>1</v>
      </c>
      <c r="I26" s="31">
        <v>32</v>
      </c>
      <c r="J26" s="31">
        <v>34</v>
      </c>
      <c r="K26" s="31">
        <v>4</v>
      </c>
      <c r="L26" s="31">
        <v>11</v>
      </c>
      <c r="M26" s="31">
        <v>10</v>
      </c>
      <c r="N26" s="31">
        <v>2</v>
      </c>
    </row>
    <row r="27" spans="2:14" ht="20.100000000000001" customHeight="1" thickBot="1" x14ac:dyDescent="0.25">
      <c r="B27" s="6" t="s">
        <v>214</v>
      </c>
      <c r="C27" s="33">
        <v>17</v>
      </c>
      <c r="D27" s="33">
        <v>12</v>
      </c>
      <c r="E27" s="33">
        <v>9</v>
      </c>
      <c r="F27" s="33">
        <v>2</v>
      </c>
      <c r="G27" s="33">
        <v>2</v>
      </c>
      <c r="H27" s="33">
        <v>0</v>
      </c>
      <c r="I27" s="33">
        <v>15</v>
      </c>
      <c r="J27" s="33">
        <v>10</v>
      </c>
      <c r="K27" s="33">
        <v>9</v>
      </c>
      <c r="L27" s="33">
        <v>0</v>
      </c>
      <c r="M27" s="33">
        <v>0</v>
      </c>
      <c r="N27" s="33">
        <v>0</v>
      </c>
    </row>
    <row r="28" spans="2:14" ht="20.100000000000001" customHeight="1" thickBot="1" x14ac:dyDescent="0.25">
      <c r="B28" s="4" t="s">
        <v>215</v>
      </c>
      <c r="C28" s="33">
        <v>14</v>
      </c>
      <c r="D28" s="33">
        <v>14</v>
      </c>
      <c r="E28" s="33">
        <v>1</v>
      </c>
      <c r="F28" s="33">
        <v>4</v>
      </c>
      <c r="G28" s="33">
        <v>5</v>
      </c>
      <c r="H28" s="33">
        <v>0</v>
      </c>
      <c r="I28" s="33">
        <v>8</v>
      </c>
      <c r="J28" s="33">
        <v>7</v>
      </c>
      <c r="K28" s="33">
        <v>1</v>
      </c>
      <c r="L28" s="33">
        <v>2</v>
      </c>
      <c r="M28" s="33">
        <v>2</v>
      </c>
      <c r="N28" s="33">
        <v>0</v>
      </c>
    </row>
    <row r="29" spans="2:14" ht="20.100000000000001" customHeight="1" thickBot="1" x14ac:dyDescent="0.25">
      <c r="B29" s="4" t="s">
        <v>216</v>
      </c>
      <c r="C29" s="32">
        <v>26</v>
      </c>
      <c r="D29" s="32">
        <v>27</v>
      </c>
      <c r="E29" s="32">
        <v>4</v>
      </c>
      <c r="F29" s="32">
        <v>6</v>
      </c>
      <c r="G29" s="32">
        <v>6</v>
      </c>
      <c r="H29" s="32">
        <v>2</v>
      </c>
      <c r="I29" s="32">
        <v>19</v>
      </c>
      <c r="J29" s="32">
        <v>21</v>
      </c>
      <c r="K29" s="32">
        <v>1</v>
      </c>
      <c r="L29" s="32">
        <v>1</v>
      </c>
      <c r="M29" s="32">
        <v>0</v>
      </c>
      <c r="N29" s="32">
        <v>1</v>
      </c>
    </row>
    <row r="30" spans="2:14" ht="20.100000000000001" customHeight="1" thickBot="1" x14ac:dyDescent="0.25">
      <c r="B30" s="4" t="s">
        <v>217</v>
      </c>
      <c r="C30" s="20">
        <v>11</v>
      </c>
      <c r="D30" s="20">
        <v>7</v>
      </c>
      <c r="E30" s="20">
        <v>5</v>
      </c>
      <c r="F30" s="20">
        <v>2</v>
      </c>
      <c r="G30" s="20">
        <v>2</v>
      </c>
      <c r="H30" s="20">
        <v>0</v>
      </c>
      <c r="I30" s="20">
        <v>9</v>
      </c>
      <c r="J30" s="20">
        <v>5</v>
      </c>
      <c r="K30" s="20">
        <v>5</v>
      </c>
      <c r="L30" s="20">
        <v>0</v>
      </c>
      <c r="M30" s="20">
        <v>0</v>
      </c>
      <c r="N30" s="20">
        <v>0</v>
      </c>
    </row>
    <row r="31" spans="2:14" ht="20.100000000000001" customHeight="1" thickBot="1" x14ac:dyDescent="0.25">
      <c r="B31" s="4" t="s">
        <v>218</v>
      </c>
      <c r="C31" s="20">
        <v>6</v>
      </c>
      <c r="D31" s="20">
        <v>8</v>
      </c>
      <c r="E31" s="20">
        <v>1</v>
      </c>
      <c r="F31" s="20">
        <v>6</v>
      </c>
      <c r="G31" s="20">
        <v>8</v>
      </c>
      <c r="H31" s="20">
        <v>1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2:14" ht="20.100000000000001" customHeight="1" thickBot="1" x14ac:dyDescent="0.25">
      <c r="B32" s="4" t="s">
        <v>219</v>
      </c>
      <c r="C32" s="20">
        <v>6</v>
      </c>
      <c r="D32" s="20">
        <v>4</v>
      </c>
      <c r="E32" s="20">
        <v>2</v>
      </c>
      <c r="F32" s="20">
        <v>6</v>
      </c>
      <c r="G32" s="20">
        <v>4</v>
      </c>
      <c r="H32" s="20">
        <v>2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2:14" ht="20.100000000000001" customHeight="1" thickBot="1" x14ac:dyDescent="0.25">
      <c r="B33" s="4" t="s">
        <v>220</v>
      </c>
      <c r="C33" s="20">
        <v>8</v>
      </c>
      <c r="D33" s="20">
        <v>9</v>
      </c>
      <c r="E33" s="20">
        <v>0</v>
      </c>
      <c r="F33" s="20">
        <v>4</v>
      </c>
      <c r="G33" s="20">
        <v>4</v>
      </c>
      <c r="H33" s="20">
        <v>0</v>
      </c>
      <c r="I33" s="20">
        <v>4</v>
      </c>
      <c r="J33" s="20">
        <v>5</v>
      </c>
      <c r="K33" s="20">
        <v>0</v>
      </c>
      <c r="L33" s="20">
        <v>0</v>
      </c>
      <c r="M33" s="20">
        <v>0</v>
      </c>
      <c r="N33" s="20">
        <v>0</v>
      </c>
    </row>
    <row r="34" spans="2:14" ht="20.100000000000001" customHeight="1" thickBot="1" x14ac:dyDescent="0.25">
      <c r="B34" s="4" t="s">
        <v>221</v>
      </c>
      <c r="C34" s="20">
        <v>45</v>
      </c>
      <c r="D34" s="20">
        <v>40</v>
      </c>
      <c r="E34" s="20">
        <v>14</v>
      </c>
      <c r="F34" s="20">
        <v>7</v>
      </c>
      <c r="G34" s="20">
        <v>8</v>
      </c>
      <c r="H34" s="20">
        <v>1</v>
      </c>
      <c r="I34" s="20">
        <v>38</v>
      </c>
      <c r="J34" s="20">
        <v>32</v>
      </c>
      <c r="K34" s="20">
        <v>13</v>
      </c>
      <c r="L34" s="20">
        <v>0</v>
      </c>
      <c r="M34" s="20">
        <v>0</v>
      </c>
      <c r="N34" s="20">
        <v>0</v>
      </c>
    </row>
    <row r="35" spans="2:14" ht="20.100000000000001" customHeight="1" thickBot="1" x14ac:dyDescent="0.25">
      <c r="B35" s="4" t="s">
        <v>222</v>
      </c>
      <c r="C35" s="20">
        <v>3</v>
      </c>
      <c r="D35" s="20">
        <v>3</v>
      </c>
      <c r="E35" s="20">
        <v>1</v>
      </c>
      <c r="F35" s="20">
        <v>2</v>
      </c>
      <c r="G35" s="20">
        <v>2</v>
      </c>
      <c r="H35" s="20">
        <v>1</v>
      </c>
      <c r="I35" s="20">
        <v>1</v>
      </c>
      <c r="J35" s="20">
        <v>1</v>
      </c>
      <c r="K35" s="20">
        <v>0</v>
      </c>
      <c r="L35" s="20">
        <v>0</v>
      </c>
      <c r="M35" s="20">
        <v>0</v>
      </c>
      <c r="N35" s="20">
        <v>0</v>
      </c>
    </row>
    <row r="36" spans="2:14" ht="20.100000000000001" customHeight="1" thickBot="1" x14ac:dyDescent="0.25">
      <c r="B36" s="4" t="s">
        <v>223</v>
      </c>
      <c r="C36" s="20">
        <v>36</v>
      </c>
      <c r="D36" s="20">
        <v>28</v>
      </c>
      <c r="E36" s="20">
        <v>11</v>
      </c>
      <c r="F36" s="20">
        <v>9</v>
      </c>
      <c r="G36" s="20">
        <v>9</v>
      </c>
      <c r="H36" s="20">
        <v>0</v>
      </c>
      <c r="I36" s="20">
        <v>27</v>
      </c>
      <c r="J36" s="20">
        <v>19</v>
      </c>
      <c r="K36" s="20">
        <v>11</v>
      </c>
      <c r="L36" s="20">
        <v>0</v>
      </c>
      <c r="M36" s="20">
        <v>0</v>
      </c>
      <c r="N36" s="20">
        <v>0</v>
      </c>
    </row>
    <row r="37" spans="2:14" ht="20.100000000000001" customHeight="1" thickBot="1" x14ac:dyDescent="0.25">
      <c r="B37" s="4" t="s">
        <v>224</v>
      </c>
      <c r="C37" s="20">
        <v>30</v>
      </c>
      <c r="D37" s="20">
        <v>23</v>
      </c>
      <c r="E37" s="20">
        <v>19</v>
      </c>
      <c r="F37" s="20">
        <v>4</v>
      </c>
      <c r="G37" s="20">
        <v>3</v>
      </c>
      <c r="H37" s="20">
        <v>2</v>
      </c>
      <c r="I37" s="20">
        <v>26</v>
      </c>
      <c r="J37" s="20">
        <v>20</v>
      </c>
      <c r="K37" s="20">
        <v>17</v>
      </c>
      <c r="L37" s="20">
        <v>0</v>
      </c>
      <c r="M37" s="20">
        <v>0</v>
      </c>
      <c r="N37" s="20">
        <v>0</v>
      </c>
    </row>
    <row r="38" spans="2:14" ht="20.100000000000001" customHeight="1" thickBot="1" x14ac:dyDescent="0.25">
      <c r="B38" s="4" t="s">
        <v>225</v>
      </c>
      <c r="C38" s="20">
        <v>3</v>
      </c>
      <c r="D38" s="20">
        <v>7</v>
      </c>
      <c r="E38" s="20">
        <v>8</v>
      </c>
      <c r="F38" s="20">
        <v>3</v>
      </c>
      <c r="G38" s="20">
        <v>5</v>
      </c>
      <c r="H38" s="20">
        <v>5</v>
      </c>
      <c r="I38" s="20">
        <v>0</v>
      </c>
      <c r="J38" s="20">
        <v>2</v>
      </c>
      <c r="K38" s="20">
        <v>3</v>
      </c>
      <c r="L38" s="20">
        <v>0</v>
      </c>
      <c r="M38" s="20">
        <v>0</v>
      </c>
      <c r="N38" s="20">
        <v>0</v>
      </c>
    </row>
    <row r="39" spans="2:14" ht="20.100000000000001" customHeight="1" thickBot="1" x14ac:dyDescent="0.25">
      <c r="B39" s="4" t="s">
        <v>226</v>
      </c>
      <c r="C39" s="20">
        <v>25</v>
      </c>
      <c r="D39" s="20">
        <v>13</v>
      </c>
      <c r="E39" s="20">
        <v>30</v>
      </c>
      <c r="F39" s="20">
        <v>3</v>
      </c>
      <c r="G39" s="20">
        <v>2</v>
      </c>
      <c r="H39" s="20">
        <v>2</v>
      </c>
      <c r="I39" s="20">
        <v>22</v>
      </c>
      <c r="J39" s="20">
        <v>10</v>
      </c>
      <c r="K39" s="20">
        <v>24</v>
      </c>
      <c r="L39" s="20">
        <v>0</v>
      </c>
      <c r="M39" s="20">
        <v>1</v>
      </c>
      <c r="N39" s="20">
        <v>4</v>
      </c>
    </row>
    <row r="40" spans="2:14" ht="20.100000000000001" customHeight="1" thickBot="1" x14ac:dyDescent="0.25">
      <c r="B40" s="4" t="s">
        <v>227</v>
      </c>
      <c r="C40" s="20">
        <v>71</v>
      </c>
      <c r="D40" s="20">
        <v>49</v>
      </c>
      <c r="E40" s="20">
        <v>60</v>
      </c>
      <c r="F40" s="20">
        <v>17</v>
      </c>
      <c r="G40" s="20">
        <v>11</v>
      </c>
      <c r="H40" s="20">
        <v>11</v>
      </c>
      <c r="I40" s="20">
        <v>44</v>
      </c>
      <c r="J40" s="20">
        <v>30</v>
      </c>
      <c r="K40" s="20">
        <v>47</v>
      </c>
      <c r="L40" s="20">
        <v>10</v>
      </c>
      <c r="M40" s="20">
        <v>8</v>
      </c>
      <c r="N40" s="20">
        <v>2</v>
      </c>
    </row>
    <row r="41" spans="2:14" ht="20.100000000000001" customHeight="1" thickBot="1" x14ac:dyDescent="0.25">
      <c r="B41" s="4" t="s">
        <v>228</v>
      </c>
      <c r="C41" s="20">
        <v>712</v>
      </c>
      <c r="D41" s="20">
        <v>703</v>
      </c>
      <c r="E41" s="20">
        <v>442</v>
      </c>
      <c r="F41" s="20">
        <v>202</v>
      </c>
      <c r="G41" s="20">
        <v>206</v>
      </c>
      <c r="H41" s="20">
        <v>97</v>
      </c>
      <c r="I41" s="20">
        <v>442</v>
      </c>
      <c r="J41" s="20">
        <v>433</v>
      </c>
      <c r="K41" s="20">
        <v>324</v>
      </c>
      <c r="L41" s="20">
        <v>68</v>
      </c>
      <c r="M41" s="20">
        <v>64</v>
      </c>
      <c r="N41" s="20">
        <v>21</v>
      </c>
    </row>
    <row r="42" spans="2:14" ht="20.100000000000001" customHeight="1" thickBot="1" x14ac:dyDescent="0.25">
      <c r="B42" s="4" t="s">
        <v>229</v>
      </c>
      <c r="C42" s="20">
        <v>117</v>
      </c>
      <c r="D42" s="20">
        <v>132</v>
      </c>
      <c r="E42" s="20">
        <v>28</v>
      </c>
      <c r="F42" s="20">
        <v>42</v>
      </c>
      <c r="G42" s="20">
        <v>44</v>
      </c>
      <c r="H42" s="20">
        <v>6</v>
      </c>
      <c r="I42" s="20">
        <v>43</v>
      </c>
      <c r="J42" s="20">
        <v>59</v>
      </c>
      <c r="K42" s="20">
        <v>11</v>
      </c>
      <c r="L42" s="20">
        <v>32</v>
      </c>
      <c r="M42" s="20">
        <v>29</v>
      </c>
      <c r="N42" s="20">
        <v>11</v>
      </c>
    </row>
    <row r="43" spans="2:14" ht="20.100000000000001" customHeight="1" thickBot="1" x14ac:dyDescent="0.25">
      <c r="B43" s="4" t="s">
        <v>230</v>
      </c>
      <c r="C43" s="20">
        <v>87</v>
      </c>
      <c r="D43" s="20">
        <v>83</v>
      </c>
      <c r="E43" s="20">
        <v>24</v>
      </c>
      <c r="F43" s="20">
        <v>66</v>
      </c>
      <c r="G43" s="20">
        <v>60</v>
      </c>
      <c r="H43" s="20">
        <v>17</v>
      </c>
      <c r="I43" s="20">
        <v>19</v>
      </c>
      <c r="J43" s="20">
        <v>21</v>
      </c>
      <c r="K43" s="20">
        <v>6</v>
      </c>
      <c r="L43" s="20">
        <v>2</v>
      </c>
      <c r="M43" s="20">
        <v>2</v>
      </c>
      <c r="N43" s="20">
        <v>1</v>
      </c>
    </row>
    <row r="44" spans="2:14" ht="20.100000000000001" customHeight="1" thickBot="1" x14ac:dyDescent="0.25">
      <c r="B44" s="4" t="s">
        <v>231</v>
      </c>
      <c r="C44" s="20">
        <v>120</v>
      </c>
      <c r="D44" s="20">
        <v>122</v>
      </c>
      <c r="E44" s="20">
        <v>55</v>
      </c>
      <c r="F44" s="20">
        <v>36</v>
      </c>
      <c r="G44" s="20">
        <v>33</v>
      </c>
      <c r="H44" s="20">
        <v>12</v>
      </c>
      <c r="I44" s="20">
        <v>82</v>
      </c>
      <c r="J44" s="20">
        <v>86</v>
      </c>
      <c r="K44" s="20">
        <v>41</v>
      </c>
      <c r="L44" s="20">
        <v>2</v>
      </c>
      <c r="M44" s="20">
        <v>3</v>
      </c>
      <c r="N44" s="20">
        <v>2</v>
      </c>
    </row>
    <row r="45" spans="2:14" ht="20.100000000000001" customHeight="1" thickBot="1" x14ac:dyDescent="0.25">
      <c r="B45" s="4" t="s">
        <v>232</v>
      </c>
      <c r="C45" s="20">
        <v>171</v>
      </c>
      <c r="D45" s="20">
        <v>162</v>
      </c>
      <c r="E45" s="20">
        <v>68</v>
      </c>
      <c r="F45" s="20">
        <v>36</v>
      </c>
      <c r="G45" s="20">
        <v>41</v>
      </c>
      <c r="H45" s="20">
        <v>9</v>
      </c>
      <c r="I45" s="20">
        <v>106</v>
      </c>
      <c r="J45" s="20">
        <v>95</v>
      </c>
      <c r="K45" s="20">
        <v>53</v>
      </c>
      <c r="L45" s="20">
        <v>29</v>
      </c>
      <c r="M45" s="20">
        <v>26</v>
      </c>
      <c r="N45" s="20">
        <v>6</v>
      </c>
    </row>
    <row r="46" spans="2:14" ht="20.100000000000001" customHeight="1" thickBot="1" x14ac:dyDescent="0.25">
      <c r="B46" s="4" t="s">
        <v>233</v>
      </c>
      <c r="C46" s="20">
        <v>58</v>
      </c>
      <c r="D46" s="20">
        <v>60</v>
      </c>
      <c r="E46" s="20">
        <v>9</v>
      </c>
      <c r="F46" s="20">
        <v>17</v>
      </c>
      <c r="G46" s="20">
        <v>18</v>
      </c>
      <c r="H46" s="20">
        <v>5</v>
      </c>
      <c r="I46" s="20">
        <v>38</v>
      </c>
      <c r="J46" s="20">
        <v>39</v>
      </c>
      <c r="K46" s="20">
        <v>3</v>
      </c>
      <c r="L46" s="20">
        <v>3</v>
      </c>
      <c r="M46" s="20">
        <v>3</v>
      </c>
      <c r="N46" s="20">
        <v>1</v>
      </c>
    </row>
    <row r="47" spans="2:14" ht="20.100000000000001" customHeight="1" thickBot="1" x14ac:dyDescent="0.25">
      <c r="B47" s="4" t="s">
        <v>234</v>
      </c>
      <c r="C47" s="20">
        <v>319</v>
      </c>
      <c r="D47" s="20">
        <v>314</v>
      </c>
      <c r="E47" s="20">
        <v>82</v>
      </c>
      <c r="F47" s="20">
        <v>73</v>
      </c>
      <c r="G47" s="20">
        <v>72</v>
      </c>
      <c r="H47" s="20">
        <v>17</v>
      </c>
      <c r="I47" s="20">
        <v>181</v>
      </c>
      <c r="J47" s="20">
        <v>187</v>
      </c>
      <c r="K47" s="20">
        <v>54</v>
      </c>
      <c r="L47" s="20">
        <v>65</v>
      </c>
      <c r="M47" s="20">
        <v>55</v>
      </c>
      <c r="N47" s="20">
        <v>11</v>
      </c>
    </row>
    <row r="48" spans="2:14" ht="20.100000000000001" customHeight="1" thickBot="1" x14ac:dyDescent="0.25">
      <c r="B48" s="4" t="s">
        <v>235</v>
      </c>
      <c r="C48" s="20">
        <v>36</v>
      </c>
      <c r="D48" s="20">
        <v>41</v>
      </c>
      <c r="E48" s="20">
        <v>11</v>
      </c>
      <c r="F48" s="20">
        <v>3</v>
      </c>
      <c r="G48" s="20">
        <v>5</v>
      </c>
      <c r="H48" s="20">
        <v>0</v>
      </c>
      <c r="I48" s="20">
        <v>33</v>
      </c>
      <c r="J48" s="20">
        <v>36</v>
      </c>
      <c r="K48" s="20">
        <v>11</v>
      </c>
      <c r="L48" s="20">
        <v>0</v>
      </c>
      <c r="M48" s="20">
        <v>0</v>
      </c>
      <c r="N48" s="20">
        <v>0</v>
      </c>
    </row>
    <row r="49" spans="2:14" ht="20.100000000000001" customHeight="1" thickBot="1" x14ac:dyDescent="0.25">
      <c r="B49" s="4" t="s">
        <v>236</v>
      </c>
      <c r="C49" s="20">
        <v>36</v>
      </c>
      <c r="D49" s="20">
        <v>27</v>
      </c>
      <c r="E49" s="20">
        <v>16</v>
      </c>
      <c r="F49" s="20">
        <v>5</v>
      </c>
      <c r="G49" s="20">
        <v>3</v>
      </c>
      <c r="H49" s="20">
        <v>2</v>
      </c>
      <c r="I49" s="20">
        <v>31</v>
      </c>
      <c r="J49" s="20">
        <v>24</v>
      </c>
      <c r="K49" s="20">
        <v>14</v>
      </c>
      <c r="L49" s="20">
        <v>0</v>
      </c>
      <c r="M49" s="20">
        <v>0</v>
      </c>
      <c r="N49" s="20">
        <v>0</v>
      </c>
    </row>
    <row r="50" spans="2:14" ht="20.100000000000001" customHeight="1" thickBot="1" x14ac:dyDescent="0.25">
      <c r="B50" s="4" t="s">
        <v>237</v>
      </c>
      <c r="C50" s="20">
        <v>94</v>
      </c>
      <c r="D50" s="20">
        <v>82</v>
      </c>
      <c r="E50" s="20">
        <v>67</v>
      </c>
      <c r="F50" s="20">
        <v>14</v>
      </c>
      <c r="G50" s="20">
        <v>14</v>
      </c>
      <c r="H50" s="20">
        <v>4</v>
      </c>
      <c r="I50" s="20">
        <v>72</v>
      </c>
      <c r="J50" s="20">
        <v>61</v>
      </c>
      <c r="K50" s="20">
        <v>59</v>
      </c>
      <c r="L50" s="20">
        <v>8</v>
      </c>
      <c r="M50" s="20">
        <v>7</v>
      </c>
      <c r="N50" s="20">
        <v>4</v>
      </c>
    </row>
    <row r="51" spans="2:14" ht="20.100000000000001" customHeight="1" thickBot="1" x14ac:dyDescent="0.25">
      <c r="B51" s="4" t="s">
        <v>238</v>
      </c>
      <c r="C51" s="20">
        <v>18</v>
      </c>
      <c r="D51" s="20">
        <v>21</v>
      </c>
      <c r="E51" s="20">
        <v>6</v>
      </c>
      <c r="F51" s="20">
        <v>5</v>
      </c>
      <c r="G51" s="20">
        <v>6</v>
      </c>
      <c r="H51" s="20">
        <v>0</v>
      </c>
      <c r="I51" s="20">
        <v>12</v>
      </c>
      <c r="J51" s="20">
        <v>14</v>
      </c>
      <c r="K51" s="20">
        <v>6</v>
      </c>
      <c r="L51" s="20">
        <v>1</v>
      </c>
      <c r="M51" s="20">
        <v>1</v>
      </c>
      <c r="N51" s="20">
        <v>0</v>
      </c>
    </row>
    <row r="52" spans="2:14" ht="20.100000000000001" customHeight="1" thickBot="1" x14ac:dyDescent="0.25">
      <c r="B52" s="4" t="s">
        <v>239</v>
      </c>
      <c r="C52" s="20">
        <v>14</v>
      </c>
      <c r="D52" s="20">
        <v>17</v>
      </c>
      <c r="E52" s="20">
        <v>10</v>
      </c>
      <c r="F52" s="20">
        <v>0</v>
      </c>
      <c r="G52" s="20">
        <v>3</v>
      </c>
      <c r="H52" s="20">
        <v>0</v>
      </c>
      <c r="I52" s="20">
        <v>13</v>
      </c>
      <c r="J52" s="20">
        <v>13</v>
      </c>
      <c r="K52" s="20">
        <v>10</v>
      </c>
      <c r="L52" s="20">
        <v>1</v>
      </c>
      <c r="M52" s="20">
        <v>1</v>
      </c>
      <c r="N52" s="20">
        <v>0</v>
      </c>
    </row>
    <row r="53" spans="2:14" ht="20.100000000000001" customHeight="1" thickBot="1" x14ac:dyDescent="0.25">
      <c r="B53" s="4" t="s">
        <v>240</v>
      </c>
      <c r="C53" s="20">
        <v>51</v>
      </c>
      <c r="D53" s="20">
        <v>57</v>
      </c>
      <c r="E53" s="20">
        <v>24</v>
      </c>
      <c r="F53" s="20">
        <v>8</v>
      </c>
      <c r="G53" s="20">
        <v>11</v>
      </c>
      <c r="H53" s="20">
        <v>1</v>
      </c>
      <c r="I53" s="20">
        <v>43</v>
      </c>
      <c r="J53" s="20">
        <v>46</v>
      </c>
      <c r="K53" s="20">
        <v>23</v>
      </c>
      <c r="L53" s="20">
        <v>0</v>
      </c>
      <c r="M53" s="20">
        <v>0</v>
      </c>
      <c r="N53" s="20">
        <v>0</v>
      </c>
    </row>
    <row r="54" spans="2:14" ht="20.100000000000001" customHeight="1" thickBot="1" x14ac:dyDescent="0.25">
      <c r="B54" s="4" t="s">
        <v>241</v>
      </c>
      <c r="C54" s="20">
        <v>697</v>
      </c>
      <c r="D54" s="20">
        <v>709</v>
      </c>
      <c r="E54" s="20">
        <v>190</v>
      </c>
      <c r="F54" s="20">
        <v>137</v>
      </c>
      <c r="G54" s="20">
        <v>141</v>
      </c>
      <c r="H54" s="20">
        <v>29</v>
      </c>
      <c r="I54" s="20">
        <v>440</v>
      </c>
      <c r="J54" s="20">
        <v>446</v>
      </c>
      <c r="K54" s="20">
        <v>139</v>
      </c>
      <c r="L54" s="20">
        <v>120</v>
      </c>
      <c r="M54" s="20">
        <v>122</v>
      </c>
      <c r="N54" s="20">
        <v>22</v>
      </c>
    </row>
    <row r="55" spans="2:14" ht="20.100000000000001" customHeight="1" thickBot="1" x14ac:dyDescent="0.25">
      <c r="B55" s="4" t="s">
        <v>242</v>
      </c>
      <c r="C55" s="20">
        <v>215</v>
      </c>
      <c r="D55" s="20">
        <v>199</v>
      </c>
      <c r="E55" s="20">
        <v>84</v>
      </c>
      <c r="F55" s="20">
        <v>52</v>
      </c>
      <c r="G55" s="20">
        <v>45</v>
      </c>
      <c r="H55" s="20">
        <v>11</v>
      </c>
      <c r="I55" s="20">
        <v>88</v>
      </c>
      <c r="J55" s="20">
        <v>67</v>
      </c>
      <c r="K55" s="20">
        <v>65</v>
      </c>
      <c r="L55" s="20">
        <v>75</v>
      </c>
      <c r="M55" s="20">
        <v>87</v>
      </c>
      <c r="N55" s="20">
        <v>8</v>
      </c>
    </row>
    <row r="56" spans="2:14" ht="20.100000000000001" customHeight="1" thickBot="1" x14ac:dyDescent="0.25">
      <c r="B56" s="4" t="s">
        <v>243</v>
      </c>
      <c r="C56" s="20">
        <v>102</v>
      </c>
      <c r="D56" s="20">
        <v>93</v>
      </c>
      <c r="E56" s="20">
        <v>42</v>
      </c>
      <c r="F56" s="20">
        <v>24</v>
      </c>
      <c r="G56" s="20">
        <v>19</v>
      </c>
      <c r="H56" s="20">
        <v>10</v>
      </c>
      <c r="I56" s="20">
        <v>70</v>
      </c>
      <c r="J56" s="20">
        <v>66</v>
      </c>
      <c r="K56" s="20">
        <v>30</v>
      </c>
      <c r="L56" s="20">
        <v>8</v>
      </c>
      <c r="M56" s="20">
        <v>8</v>
      </c>
      <c r="N56" s="20">
        <v>2</v>
      </c>
    </row>
    <row r="57" spans="2:14" ht="20.100000000000001" customHeight="1" thickBot="1" x14ac:dyDescent="0.25">
      <c r="B57" s="4" t="s">
        <v>244</v>
      </c>
      <c r="C57" s="20">
        <v>46</v>
      </c>
      <c r="D57" s="20">
        <v>34</v>
      </c>
      <c r="E57" s="20">
        <v>33</v>
      </c>
      <c r="F57" s="20">
        <v>15</v>
      </c>
      <c r="G57" s="20">
        <v>10</v>
      </c>
      <c r="H57" s="20">
        <v>11</v>
      </c>
      <c r="I57" s="20">
        <v>31</v>
      </c>
      <c r="J57" s="20">
        <v>24</v>
      </c>
      <c r="K57" s="20">
        <v>22</v>
      </c>
      <c r="L57" s="20">
        <v>0</v>
      </c>
      <c r="M57" s="20">
        <v>0</v>
      </c>
      <c r="N57" s="20">
        <v>0</v>
      </c>
    </row>
    <row r="58" spans="2:14" ht="20.100000000000001" customHeight="1" thickBot="1" x14ac:dyDescent="0.25">
      <c r="B58" s="4" t="s">
        <v>270</v>
      </c>
      <c r="C58" s="20">
        <v>51</v>
      </c>
      <c r="D58" s="20">
        <v>42</v>
      </c>
      <c r="E58" s="20">
        <v>25</v>
      </c>
      <c r="F58" s="20">
        <v>3</v>
      </c>
      <c r="G58" s="20">
        <v>3</v>
      </c>
      <c r="H58" s="20">
        <v>2</v>
      </c>
      <c r="I58" s="20">
        <v>48</v>
      </c>
      <c r="J58" s="20">
        <v>39</v>
      </c>
      <c r="K58" s="20">
        <v>23</v>
      </c>
      <c r="L58" s="20">
        <v>0</v>
      </c>
      <c r="M58" s="20">
        <v>0</v>
      </c>
      <c r="N58" s="20">
        <v>0</v>
      </c>
    </row>
    <row r="59" spans="2:14" ht="20.100000000000001" customHeight="1" thickBot="1" x14ac:dyDescent="0.25">
      <c r="B59" s="4" t="s">
        <v>246</v>
      </c>
      <c r="C59" s="20">
        <v>94</v>
      </c>
      <c r="D59" s="20">
        <v>103</v>
      </c>
      <c r="E59" s="20">
        <v>56</v>
      </c>
      <c r="F59" s="20">
        <v>9</v>
      </c>
      <c r="G59" s="20">
        <v>10</v>
      </c>
      <c r="H59" s="20">
        <v>1</v>
      </c>
      <c r="I59" s="20">
        <v>70</v>
      </c>
      <c r="J59" s="20">
        <v>86</v>
      </c>
      <c r="K59" s="20">
        <v>41</v>
      </c>
      <c r="L59" s="20">
        <v>15</v>
      </c>
      <c r="M59" s="20">
        <v>7</v>
      </c>
      <c r="N59" s="20">
        <v>14</v>
      </c>
    </row>
    <row r="60" spans="2:14" ht="20.100000000000001" customHeight="1" thickBot="1" x14ac:dyDescent="0.25">
      <c r="B60" s="4" t="s">
        <v>247</v>
      </c>
      <c r="C60" s="20">
        <v>64</v>
      </c>
      <c r="D60" s="20">
        <v>60</v>
      </c>
      <c r="E60" s="20">
        <v>26</v>
      </c>
      <c r="F60" s="20">
        <v>4</v>
      </c>
      <c r="G60" s="20">
        <v>13</v>
      </c>
      <c r="H60" s="20">
        <v>1</v>
      </c>
      <c r="I60" s="20">
        <v>55</v>
      </c>
      <c r="J60" s="20">
        <v>42</v>
      </c>
      <c r="K60" s="20">
        <v>25</v>
      </c>
      <c r="L60" s="20">
        <v>5</v>
      </c>
      <c r="M60" s="20">
        <v>5</v>
      </c>
      <c r="N60" s="20">
        <v>0</v>
      </c>
    </row>
    <row r="61" spans="2:14" ht="20.100000000000001" customHeight="1" thickBot="1" x14ac:dyDescent="0.25">
      <c r="B61" s="7" t="s">
        <v>22</v>
      </c>
      <c r="C61" s="9">
        <f>SUM(C11:C60)</f>
        <v>5008</v>
      </c>
      <c r="D61" s="9">
        <f t="shared" ref="D61:N61" si="0">SUM(D11:D60)</f>
        <v>4915</v>
      </c>
      <c r="E61" s="9">
        <f t="shared" si="0"/>
        <v>2109</v>
      </c>
      <c r="F61" s="9">
        <f t="shared" si="0"/>
        <v>1058</v>
      </c>
      <c r="G61" s="9">
        <f t="shared" si="0"/>
        <v>1079</v>
      </c>
      <c r="H61" s="9">
        <f t="shared" si="0"/>
        <v>344</v>
      </c>
      <c r="I61" s="9">
        <f t="shared" si="0"/>
        <v>3265</v>
      </c>
      <c r="J61" s="9">
        <f t="shared" si="0"/>
        <v>3194</v>
      </c>
      <c r="K61" s="9">
        <f t="shared" si="0"/>
        <v>1586</v>
      </c>
      <c r="L61" s="9">
        <f t="shared" si="0"/>
        <v>685</v>
      </c>
      <c r="M61" s="9">
        <f t="shared" si="0"/>
        <v>642</v>
      </c>
      <c r="N61" s="9">
        <f t="shared" si="0"/>
        <v>179</v>
      </c>
    </row>
    <row r="63" spans="2:14" x14ac:dyDescent="0.2">
      <c r="C63" s="58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91"/>
      <c r="C9" s="89" t="s">
        <v>87</v>
      </c>
      <c r="D9" s="86"/>
      <c r="E9" s="90"/>
      <c r="F9" s="89" t="s">
        <v>88</v>
      </c>
      <c r="G9" s="86"/>
      <c r="H9" s="86"/>
      <c r="I9" s="89" t="s">
        <v>89</v>
      </c>
      <c r="J9" s="86"/>
      <c r="K9" s="86"/>
      <c r="L9" s="89" t="s">
        <v>90</v>
      </c>
      <c r="M9" s="86"/>
      <c r="N9" s="86"/>
      <c r="O9" s="89" t="s">
        <v>91</v>
      </c>
      <c r="P9" s="86"/>
      <c r="Q9" s="86"/>
      <c r="R9" s="89" t="s">
        <v>92</v>
      </c>
      <c r="S9" s="86"/>
      <c r="T9" s="86"/>
      <c r="U9" s="89" t="s">
        <v>93</v>
      </c>
      <c r="V9" s="86"/>
      <c r="W9" s="86"/>
      <c r="X9" s="89" t="s">
        <v>94</v>
      </c>
      <c r="Y9" s="86"/>
      <c r="Z9" s="86"/>
      <c r="AA9" s="89" t="s">
        <v>95</v>
      </c>
      <c r="AB9" s="86"/>
      <c r="AC9" s="86"/>
      <c r="AD9" s="89" t="s">
        <v>96</v>
      </c>
      <c r="AE9" s="86"/>
      <c r="AF9" s="86"/>
      <c r="AG9" s="89" t="s">
        <v>97</v>
      </c>
      <c r="AH9" s="86"/>
      <c r="AI9" s="86"/>
    </row>
    <row r="10" spans="2:35" ht="42.75" customHeight="1" thickBot="1" x14ac:dyDescent="0.25">
      <c r="B10" s="91"/>
      <c r="C10" s="8" t="s">
        <v>98</v>
      </c>
      <c r="D10" s="8" t="s">
        <v>33</v>
      </c>
      <c r="E10" s="8" t="s">
        <v>34</v>
      </c>
      <c r="F10" s="8" t="s">
        <v>99</v>
      </c>
      <c r="G10" s="8" t="s">
        <v>33</v>
      </c>
      <c r="H10" s="8" t="s">
        <v>34</v>
      </c>
      <c r="I10" s="8" t="s">
        <v>99</v>
      </c>
      <c r="J10" s="8" t="s">
        <v>33</v>
      </c>
      <c r="K10" s="8" t="s">
        <v>34</v>
      </c>
      <c r="L10" s="8" t="s">
        <v>99</v>
      </c>
      <c r="M10" s="8" t="s">
        <v>33</v>
      </c>
      <c r="N10" s="8" t="s">
        <v>34</v>
      </c>
      <c r="O10" s="8" t="s">
        <v>99</v>
      </c>
      <c r="P10" s="8" t="s">
        <v>33</v>
      </c>
      <c r="Q10" s="8" t="s">
        <v>34</v>
      </c>
      <c r="R10" s="8" t="s">
        <v>99</v>
      </c>
      <c r="S10" s="8" t="s">
        <v>33</v>
      </c>
      <c r="T10" s="8" t="s">
        <v>34</v>
      </c>
      <c r="U10" s="8" t="s">
        <v>99</v>
      </c>
      <c r="V10" s="8" t="s">
        <v>33</v>
      </c>
      <c r="W10" s="8" t="s">
        <v>34</v>
      </c>
      <c r="X10" s="8" t="s">
        <v>99</v>
      </c>
      <c r="Y10" s="8" t="s">
        <v>33</v>
      </c>
      <c r="Z10" s="8" t="s">
        <v>34</v>
      </c>
      <c r="AA10" s="8" t="s">
        <v>99</v>
      </c>
      <c r="AB10" s="8" t="s">
        <v>33</v>
      </c>
      <c r="AC10" s="8" t="s">
        <v>34</v>
      </c>
      <c r="AD10" s="8" t="s">
        <v>99</v>
      </c>
      <c r="AE10" s="8" t="s">
        <v>33</v>
      </c>
      <c r="AF10" s="8" t="s">
        <v>34</v>
      </c>
      <c r="AG10" s="8" t="s">
        <v>99</v>
      </c>
      <c r="AH10" s="8" t="s">
        <v>33</v>
      </c>
      <c r="AI10" s="8" t="s">
        <v>34</v>
      </c>
    </row>
    <row r="11" spans="2:35" ht="20.100000000000001" customHeight="1" thickBot="1" x14ac:dyDescent="0.25">
      <c r="B11" s="3" t="s">
        <v>198</v>
      </c>
      <c r="C11" s="19">
        <v>103</v>
      </c>
      <c r="D11" s="19">
        <v>98</v>
      </c>
      <c r="E11" s="19">
        <v>10</v>
      </c>
      <c r="F11" s="19">
        <v>103</v>
      </c>
      <c r="G11" s="19">
        <v>98</v>
      </c>
      <c r="H11" s="19">
        <v>10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6</v>
      </c>
      <c r="V11" s="19">
        <v>6</v>
      </c>
      <c r="W11" s="19">
        <v>0</v>
      </c>
      <c r="X11" s="19">
        <v>6</v>
      </c>
      <c r="Y11" s="19">
        <v>6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</row>
    <row r="12" spans="2:35" ht="20.100000000000001" customHeight="1" thickBot="1" x14ac:dyDescent="0.25">
      <c r="B12" s="4" t="s">
        <v>199</v>
      </c>
      <c r="C12" s="20">
        <v>145</v>
      </c>
      <c r="D12" s="20">
        <v>158</v>
      </c>
      <c r="E12" s="20">
        <v>5</v>
      </c>
      <c r="F12" s="20">
        <v>143</v>
      </c>
      <c r="G12" s="20">
        <v>156</v>
      </c>
      <c r="H12" s="20">
        <v>5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2</v>
      </c>
      <c r="P12" s="20">
        <v>2</v>
      </c>
      <c r="Q12" s="20">
        <v>0</v>
      </c>
      <c r="R12" s="20">
        <v>0</v>
      </c>
      <c r="S12" s="20">
        <v>0</v>
      </c>
      <c r="T12" s="20">
        <v>0</v>
      </c>
      <c r="U12" s="20">
        <v>32</v>
      </c>
      <c r="V12" s="20">
        <v>34</v>
      </c>
      <c r="W12" s="20">
        <v>3</v>
      </c>
      <c r="X12" s="20">
        <v>32</v>
      </c>
      <c r="Y12" s="20">
        <v>34</v>
      </c>
      <c r="Z12" s="20">
        <v>3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</row>
    <row r="13" spans="2:35" ht="20.100000000000001" customHeight="1" thickBot="1" x14ac:dyDescent="0.25">
      <c r="B13" s="4" t="s">
        <v>200</v>
      </c>
      <c r="C13" s="20">
        <v>208</v>
      </c>
      <c r="D13" s="20">
        <v>201</v>
      </c>
      <c r="E13" s="20">
        <v>15</v>
      </c>
      <c r="F13" s="20">
        <v>208</v>
      </c>
      <c r="G13" s="20">
        <v>201</v>
      </c>
      <c r="H13" s="20">
        <v>15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41</v>
      </c>
      <c r="V13" s="20">
        <v>41</v>
      </c>
      <c r="W13" s="20">
        <v>0</v>
      </c>
      <c r="X13" s="20">
        <v>41</v>
      </c>
      <c r="Y13" s="20">
        <v>41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</row>
    <row r="14" spans="2:35" ht="20.100000000000001" customHeight="1" thickBot="1" x14ac:dyDescent="0.25">
      <c r="B14" s="4" t="s">
        <v>201</v>
      </c>
      <c r="C14" s="20">
        <v>172</v>
      </c>
      <c r="D14" s="20">
        <v>160</v>
      </c>
      <c r="E14" s="20">
        <v>17</v>
      </c>
      <c r="F14" s="20">
        <v>171</v>
      </c>
      <c r="G14" s="20">
        <v>160</v>
      </c>
      <c r="H14" s="20">
        <v>16</v>
      </c>
      <c r="I14" s="20">
        <v>1</v>
      </c>
      <c r="J14" s="20">
        <v>0</v>
      </c>
      <c r="K14" s="20">
        <v>1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28</v>
      </c>
      <c r="V14" s="20">
        <v>30</v>
      </c>
      <c r="W14" s="20">
        <v>0</v>
      </c>
      <c r="X14" s="20">
        <v>28</v>
      </c>
      <c r="Y14" s="20">
        <v>30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</row>
    <row r="15" spans="2:35" ht="20.100000000000001" customHeight="1" thickBot="1" x14ac:dyDescent="0.25">
      <c r="B15" s="4" t="s">
        <v>202</v>
      </c>
      <c r="C15" s="20">
        <v>57</v>
      </c>
      <c r="D15" s="20">
        <v>57</v>
      </c>
      <c r="E15" s="20">
        <v>3</v>
      </c>
      <c r="F15" s="20">
        <v>57</v>
      </c>
      <c r="G15" s="20">
        <v>57</v>
      </c>
      <c r="H15" s="20">
        <v>3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5</v>
      </c>
      <c r="V15" s="20">
        <v>5</v>
      </c>
      <c r="W15" s="20">
        <v>0</v>
      </c>
      <c r="X15" s="20">
        <v>5</v>
      </c>
      <c r="Y15" s="20">
        <v>5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</row>
    <row r="16" spans="2:35" ht="20.100000000000001" customHeight="1" thickBot="1" x14ac:dyDescent="0.25">
      <c r="B16" s="4" t="s">
        <v>203</v>
      </c>
      <c r="C16" s="20">
        <v>107</v>
      </c>
      <c r="D16" s="20">
        <v>98</v>
      </c>
      <c r="E16" s="20">
        <v>19</v>
      </c>
      <c r="F16" s="20">
        <v>93</v>
      </c>
      <c r="G16" s="20">
        <v>84</v>
      </c>
      <c r="H16" s="20">
        <v>19</v>
      </c>
      <c r="I16" s="20">
        <v>14</v>
      </c>
      <c r="J16" s="20">
        <v>14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31</v>
      </c>
      <c r="V16" s="20">
        <v>31</v>
      </c>
      <c r="W16" s="20">
        <v>0</v>
      </c>
      <c r="X16" s="20">
        <v>31</v>
      </c>
      <c r="Y16" s="20">
        <v>31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</row>
    <row r="17" spans="2:35" ht="20.100000000000001" customHeight="1" thickBot="1" x14ac:dyDescent="0.25">
      <c r="B17" s="4" t="s">
        <v>204</v>
      </c>
      <c r="C17" s="20">
        <v>582</v>
      </c>
      <c r="D17" s="20">
        <v>567</v>
      </c>
      <c r="E17" s="20">
        <v>52</v>
      </c>
      <c r="F17" s="20">
        <v>579</v>
      </c>
      <c r="G17" s="20">
        <v>562</v>
      </c>
      <c r="H17" s="20">
        <v>51</v>
      </c>
      <c r="I17" s="20">
        <v>3</v>
      </c>
      <c r="J17" s="20">
        <v>3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2</v>
      </c>
      <c r="Q17" s="20">
        <v>1</v>
      </c>
      <c r="R17" s="20">
        <v>0</v>
      </c>
      <c r="S17" s="20">
        <v>0</v>
      </c>
      <c r="T17" s="20">
        <v>0</v>
      </c>
      <c r="U17" s="20">
        <v>63</v>
      </c>
      <c r="V17" s="20">
        <v>54</v>
      </c>
      <c r="W17" s="20">
        <v>13</v>
      </c>
      <c r="X17" s="20">
        <v>63</v>
      </c>
      <c r="Y17" s="20">
        <v>54</v>
      </c>
      <c r="Z17" s="20">
        <v>13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</row>
    <row r="18" spans="2:35" ht="20.100000000000001" customHeight="1" thickBot="1" x14ac:dyDescent="0.25">
      <c r="B18" s="4" t="s">
        <v>205</v>
      </c>
      <c r="C18" s="20">
        <v>154</v>
      </c>
      <c r="D18" s="20">
        <v>167</v>
      </c>
      <c r="E18" s="20">
        <v>6</v>
      </c>
      <c r="F18" s="20">
        <v>154</v>
      </c>
      <c r="G18" s="20">
        <v>167</v>
      </c>
      <c r="H18" s="20">
        <v>6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58</v>
      </c>
      <c r="V18" s="20">
        <v>62</v>
      </c>
      <c r="W18" s="20">
        <v>0</v>
      </c>
      <c r="X18" s="20">
        <v>58</v>
      </c>
      <c r="Y18" s="20">
        <v>62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</row>
    <row r="19" spans="2:35" ht="20.100000000000001" customHeight="1" thickBot="1" x14ac:dyDescent="0.25">
      <c r="B19" s="4" t="s">
        <v>206</v>
      </c>
      <c r="C19" s="20">
        <v>89</v>
      </c>
      <c r="D19" s="20">
        <v>102</v>
      </c>
      <c r="E19" s="20">
        <v>3</v>
      </c>
      <c r="F19" s="20">
        <v>89</v>
      </c>
      <c r="G19" s="20">
        <v>102</v>
      </c>
      <c r="H19" s="20">
        <v>3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19</v>
      </c>
      <c r="V19" s="20">
        <v>25</v>
      </c>
      <c r="W19" s="20">
        <v>0</v>
      </c>
      <c r="X19" s="20">
        <v>19</v>
      </c>
      <c r="Y19" s="20">
        <v>25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</row>
    <row r="20" spans="2:35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</row>
    <row r="21" spans="2:35" ht="20.100000000000001" customHeight="1" thickBot="1" x14ac:dyDescent="0.25">
      <c r="B21" s="4" t="s">
        <v>208</v>
      </c>
      <c r="C21" s="20">
        <v>181</v>
      </c>
      <c r="D21" s="20">
        <v>186</v>
      </c>
      <c r="E21" s="20">
        <v>3</v>
      </c>
      <c r="F21" s="20">
        <v>177</v>
      </c>
      <c r="G21" s="20">
        <v>182</v>
      </c>
      <c r="H21" s="20">
        <v>3</v>
      </c>
      <c r="I21" s="20">
        <v>4</v>
      </c>
      <c r="J21" s="20">
        <v>4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34</v>
      </c>
      <c r="V21" s="20">
        <v>33</v>
      </c>
      <c r="W21" s="20">
        <v>1</v>
      </c>
      <c r="X21" s="20">
        <v>34</v>
      </c>
      <c r="Y21" s="20">
        <v>33</v>
      </c>
      <c r="Z21" s="20">
        <v>1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</row>
    <row r="22" spans="2:35" ht="20.100000000000001" customHeight="1" thickBot="1" x14ac:dyDescent="0.25">
      <c r="B22" s="4" t="s">
        <v>209</v>
      </c>
      <c r="C22" s="20">
        <v>298</v>
      </c>
      <c r="D22" s="20">
        <v>293</v>
      </c>
      <c r="E22" s="20">
        <v>9</v>
      </c>
      <c r="F22" s="20">
        <v>298</v>
      </c>
      <c r="G22" s="20">
        <v>293</v>
      </c>
      <c r="H22" s="20">
        <v>9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24</v>
      </c>
      <c r="V22" s="20">
        <v>22</v>
      </c>
      <c r="W22" s="20">
        <v>2</v>
      </c>
      <c r="X22" s="20">
        <v>24</v>
      </c>
      <c r="Y22" s="20">
        <v>22</v>
      </c>
      <c r="Z22" s="20">
        <v>2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</row>
    <row r="23" spans="2:35" ht="20.100000000000001" customHeight="1" thickBot="1" x14ac:dyDescent="0.25">
      <c r="B23" s="4" t="s">
        <v>210</v>
      </c>
      <c r="C23" s="20">
        <v>289</v>
      </c>
      <c r="D23" s="20">
        <v>298</v>
      </c>
      <c r="E23" s="20">
        <v>13</v>
      </c>
      <c r="F23" s="20">
        <v>289</v>
      </c>
      <c r="G23" s="20">
        <v>298</v>
      </c>
      <c r="H23" s="20">
        <v>13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93</v>
      </c>
      <c r="V23" s="20">
        <v>98</v>
      </c>
      <c r="W23" s="20">
        <v>5</v>
      </c>
      <c r="X23" s="20">
        <v>93</v>
      </c>
      <c r="Y23" s="20">
        <v>98</v>
      </c>
      <c r="Z23" s="20">
        <v>5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</row>
    <row r="24" spans="2:35" ht="20.100000000000001" customHeight="1" thickBot="1" x14ac:dyDescent="0.25">
      <c r="B24" s="4" t="s">
        <v>211</v>
      </c>
      <c r="C24" s="20">
        <v>231</v>
      </c>
      <c r="D24" s="20">
        <v>232</v>
      </c>
      <c r="E24" s="20">
        <v>7</v>
      </c>
      <c r="F24" s="20">
        <v>231</v>
      </c>
      <c r="G24" s="20">
        <v>232</v>
      </c>
      <c r="H24" s="20">
        <v>7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65</v>
      </c>
      <c r="V24" s="20">
        <v>66</v>
      </c>
      <c r="W24" s="20">
        <v>0</v>
      </c>
      <c r="X24" s="20">
        <v>65</v>
      </c>
      <c r="Y24" s="20">
        <v>66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</row>
    <row r="25" spans="2:35" ht="20.100000000000001" customHeight="1" thickBot="1" x14ac:dyDescent="0.25">
      <c r="B25" s="4" t="s">
        <v>212</v>
      </c>
      <c r="C25" s="20">
        <v>288</v>
      </c>
      <c r="D25" s="20">
        <v>288</v>
      </c>
      <c r="E25" s="20">
        <v>8</v>
      </c>
      <c r="F25" s="20">
        <v>288</v>
      </c>
      <c r="G25" s="20">
        <v>288</v>
      </c>
      <c r="H25" s="20">
        <v>8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100</v>
      </c>
      <c r="V25" s="20">
        <v>97</v>
      </c>
      <c r="W25" s="20">
        <v>7</v>
      </c>
      <c r="X25" s="20">
        <v>100</v>
      </c>
      <c r="Y25" s="20">
        <v>97</v>
      </c>
      <c r="Z25" s="20">
        <v>7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</row>
    <row r="26" spans="2:35" ht="20.100000000000001" customHeight="1" thickBot="1" x14ac:dyDescent="0.25">
      <c r="B26" s="5" t="s">
        <v>213</v>
      </c>
      <c r="C26" s="31">
        <v>88</v>
      </c>
      <c r="D26" s="31">
        <v>99</v>
      </c>
      <c r="E26" s="31">
        <v>8</v>
      </c>
      <c r="F26" s="31">
        <v>88</v>
      </c>
      <c r="G26" s="31">
        <v>99</v>
      </c>
      <c r="H26" s="31">
        <v>8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34</v>
      </c>
      <c r="V26" s="31">
        <v>35</v>
      </c>
      <c r="W26" s="31">
        <v>3</v>
      </c>
      <c r="X26" s="31">
        <v>34</v>
      </c>
      <c r="Y26" s="31">
        <v>35</v>
      </c>
      <c r="Z26" s="31">
        <v>3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</row>
    <row r="27" spans="2:35" ht="20.100000000000001" customHeight="1" thickBot="1" x14ac:dyDescent="0.25">
      <c r="B27" s="6" t="s">
        <v>214</v>
      </c>
      <c r="C27" s="33">
        <v>25</v>
      </c>
      <c r="D27" s="33">
        <v>28</v>
      </c>
      <c r="E27" s="33">
        <v>2</v>
      </c>
      <c r="F27" s="33">
        <v>25</v>
      </c>
      <c r="G27" s="33">
        <v>28</v>
      </c>
      <c r="H27" s="33">
        <v>2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</row>
    <row r="28" spans="2:35" ht="20.100000000000001" customHeight="1" thickBot="1" x14ac:dyDescent="0.25">
      <c r="B28" s="4" t="s">
        <v>215</v>
      </c>
      <c r="C28" s="33">
        <v>379</v>
      </c>
      <c r="D28" s="33">
        <v>377</v>
      </c>
      <c r="E28" s="33">
        <v>26</v>
      </c>
      <c r="F28" s="33">
        <v>379</v>
      </c>
      <c r="G28" s="33">
        <v>377</v>
      </c>
      <c r="H28" s="33">
        <v>26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10</v>
      </c>
      <c r="V28" s="33">
        <v>13</v>
      </c>
      <c r="W28" s="33">
        <v>1</v>
      </c>
      <c r="X28" s="33">
        <v>10</v>
      </c>
      <c r="Y28" s="33">
        <v>13</v>
      </c>
      <c r="Z28" s="33">
        <v>1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</row>
    <row r="29" spans="2:35" ht="20.100000000000001" customHeight="1" thickBot="1" x14ac:dyDescent="0.25">
      <c r="B29" s="4" t="s">
        <v>216</v>
      </c>
      <c r="C29" s="32">
        <v>35</v>
      </c>
      <c r="D29" s="32">
        <v>30</v>
      </c>
      <c r="E29" s="32">
        <v>5</v>
      </c>
      <c r="F29" s="32">
        <v>33</v>
      </c>
      <c r="G29" s="32">
        <v>28</v>
      </c>
      <c r="H29" s="32">
        <v>5</v>
      </c>
      <c r="I29" s="32">
        <v>2</v>
      </c>
      <c r="J29" s="32">
        <v>2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2</v>
      </c>
      <c r="V29" s="32">
        <v>2</v>
      </c>
      <c r="W29" s="32">
        <v>0</v>
      </c>
      <c r="X29" s="32">
        <v>2</v>
      </c>
      <c r="Y29" s="32">
        <v>2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</row>
    <row r="30" spans="2:35" ht="20.100000000000001" customHeight="1" thickBot="1" x14ac:dyDescent="0.25">
      <c r="B30" s="4" t="s">
        <v>217</v>
      </c>
      <c r="C30" s="20">
        <v>11</v>
      </c>
      <c r="D30" s="20">
        <v>11</v>
      </c>
      <c r="E30" s="20">
        <v>0</v>
      </c>
      <c r="F30" s="20">
        <v>11</v>
      </c>
      <c r="G30" s="20">
        <v>11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</row>
    <row r="31" spans="2:35" ht="20.100000000000001" customHeight="1" thickBot="1" x14ac:dyDescent="0.25">
      <c r="B31" s="4" t="s">
        <v>218</v>
      </c>
      <c r="C31" s="20">
        <v>32</v>
      </c>
      <c r="D31" s="20">
        <v>31</v>
      </c>
      <c r="E31" s="20">
        <v>1</v>
      </c>
      <c r="F31" s="20">
        <v>22</v>
      </c>
      <c r="G31" s="20">
        <v>21</v>
      </c>
      <c r="H31" s="20">
        <v>1</v>
      </c>
      <c r="I31" s="20">
        <v>10</v>
      </c>
      <c r="J31" s="20">
        <v>10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4</v>
      </c>
      <c r="V31" s="20">
        <v>6</v>
      </c>
      <c r="W31" s="20">
        <v>0</v>
      </c>
      <c r="X31" s="20">
        <v>4</v>
      </c>
      <c r="Y31" s="20">
        <v>6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</row>
    <row r="32" spans="2:35" ht="20.100000000000001" customHeight="1" thickBot="1" x14ac:dyDescent="0.25">
      <c r="B32" s="4" t="s">
        <v>219</v>
      </c>
      <c r="C32" s="20">
        <v>27</v>
      </c>
      <c r="D32" s="20">
        <v>25</v>
      </c>
      <c r="E32" s="20">
        <v>2</v>
      </c>
      <c r="F32" s="20">
        <v>27</v>
      </c>
      <c r="G32" s="20">
        <v>25</v>
      </c>
      <c r="H32" s="20">
        <v>2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9</v>
      </c>
      <c r="V32" s="20">
        <v>9</v>
      </c>
      <c r="W32" s="20">
        <v>0</v>
      </c>
      <c r="X32" s="20">
        <v>9</v>
      </c>
      <c r="Y32" s="20">
        <v>9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</row>
    <row r="33" spans="2:35" ht="20.100000000000001" customHeight="1" thickBot="1" x14ac:dyDescent="0.25">
      <c r="B33" s="4" t="s">
        <v>220</v>
      </c>
      <c r="C33" s="20">
        <v>49</v>
      </c>
      <c r="D33" s="20">
        <v>52</v>
      </c>
      <c r="E33" s="20">
        <v>1</v>
      </c>
      <c r="F33" s="20">
        <v>49</v>
      </c>
      <c r="G33" s="20">
        <v>52</v>
      </c>
      <c r="H33" s="20">
        <v>1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</row>
    <row r="34" spans="2:35" ht="20.100000000000001" customHeight="1" thickBot="1" x14ac:dyDescent="0.25">
      <c r="B34" s="4" t="s">
        <v>221</v>
      </c>
      <c r="C34" s="20">
        <v>96</v>
      </c>
      <c r="D34" s="20">
        <v>96</v>
      </c>
      <c r="E34" s="20">
        <v>10</v>
      </c>
      <c r="F34" s="20">
        <v>96</v>
      </c>
      <c r="G34" s="20">
        <v>96</v>
      </c>
      <c r="H34" s="20">
        <v>10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16</v>
      </c>
      <c r="V34" s="20">
        <v>18</v>
      </c>
      <c r="W34" s="20">
        <v>0</v>
      </c>
      <c r="X34" s="20">
        <v>16</v>
      </c>
      <c r="Y34" s="20">
        <v>18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</row>
    <row r="35" spans="2:35" ht="20.100000000000001" customHeight="1" thickBot="1" x14ac:dyDescent="0.25">
      <c r="B35" s="4" t="s">
        <v>222</v>
      </c>
      <c r="C35" s="20">
        <v>8</v>
      </c>
      <c r="D35" s="20">
        <v>8</v>
      </c>
      <c r="E35" s="20">
        <v>4</v>
      </c>
      <c r="F35" s="20">
        <v>8</v>
      </c>
      <c r="G35" s="20">
        <v>8</v>
      </c>
      <c r="H35" s="20">
        <v>4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3</v>
      </c>
      <c r="V35" s="20">
        <v>3</v>
      </c>
      <c r="W35" s="20">
        <v>2</v>
      </c>
      <c r="X35" s="20">
        <v>3</v>
      </c>
      <c r="Y35" s="20">
        <v>3</v>
      </c>
      <c r="Z35" s="20">
        <v>2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</row>
    <row r="36" spans="2:35" ht="20.100000000000001" customHeight="1" thickBot="1" x14ac:dyDescent="0.25">
      <c r="B36" s="4" t="s">
        <v>223</v>
      </c>
      <c r="C36" s="20">
        <v>83</v>
      </c>
      <c r="D36" s="20">
        <v>80</v>
      </c>
      <c r="E36" s="20">
        <v>5</v>
      </c>
      <c r="F36" s="20">
        <v>83</v>
      </c>
      <c r="G36" s="20">
        <v>79</v>
      </c>
      <c r="H36" s="20">
        <v>5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1</v>
      </c>
      <c r="T36" s="20">
        <v>0</v>
      </c>
      <c r="U36" s="20">
        <v>9</v>
      </c>
      <c r="V36" s="20">
        <v>8</v>
      </c>
      <c r="W36" s="20">
        <v>1</v>
      </c>
      <c r="X36" s="20">
        <v>9</v>
      </c>
      <c r="Y36" s="20">
        <v>8</v>
      </c>
      <c r="Z36" s="20">
        <v>1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</row>
    <row r="37" spans="2:35" ht="20.100000000000001" customHeight="1" thickBot="1" x14ac:dyDescent="0.25">
      <c r="B37" s="4" t="s">
        <v>224</v>
      </c>
      <c r="C37" s="20">
        <v>144</v>
      </c>
      <c r="D37" s="20">
        <v>144</v>
      </c>
      <c r="E37" s="20">
        <v>9</v>
      </c>
      <c r="F37" s="20">
        <v>144</v>
      </c>
      <c r="G37" s="20">
        <v>144</v>
      </c>
      <c r="H37" s="20">
        <v>9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16</v>
      </c>
      <c r="V37" s="20">
        <v>20</v>
      </c>
      <c r="W37" s="20">
        <v>0</v>
      </c>
      <c r="X37" s="20">
        <v>16</v>
      </c>
      <c r="Y37" s="20">
        <v>20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</row>
    <row r="38" spans="2:35" ht="20.100000000000001" customHeight="1" thickBot="1" x14ac:dyDescent="0.25">
      <c r="B38" s="4" t="s">
        <v>225</v>
      </c>
      <c r="C38" s="20">
        <v>120</v>
      </c>
      <c r="D38" s="20">
        <v>108</v>
      </c>
      <c r="E38" s="20">
        <v>22</v>
      </c>
      <c r="F38" s="20">
        <v>120</v>
      </c>
      <c r="G38" s="20">
        <v>108</v>
      </c>
      <c r="H38" s="20">
        <v>22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40</v>
      </c>
      <c r="V38" s="20">
        <v>25</v>
      </c>
      <c r="W38" s="20">
        <v>15</v>
      </c>
      <c r="X38" s="20">
        <v>40</v>
      </c>
      <c r="Y38" s="20">
        <v>25</v>
      </c>
      <c r="Z38" s="20">
        <v>15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</row>
    <row r="39" spans="2:35" ht="20.100000000000001" customHeight="1" thickBot="1" x14ac:dyDescent="0.25">
      <c r="B39" s="4" t="s">
        <v>226</v>
      </c>
      <c r="C39" s="20">
        <v>16</v>
      </c>
      <c r="D39" s="20">
        <v>16</v>
      </c>
      <c r="E39" s="20">
        <v>0</v>
      </c>
      <c r="F39" s="20">
        <v>16</v>
      </c>
      <c r="G39" s="20">
        <v>16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1</v>
      </c>
      <c r="V39" s="20">
        <v>3</v>
      </c>
      <c r="W39" s="20">
        <v>0</v>
      </c>
      <c r="X39" s="20">
        <v>1</v>
      </c>
      <c r="Y39" s="20">
        <v>3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</row>
    <row r="40" spans="2:35" ht="20.100000000000001" customHeight="1" thickBot="1" x14ac:dyDescent="0.25">
      <c r="B40" s="4" t="s">
        <v>227</v>
      </c>
      <c r="C40" s="20">
        <v>37</v>
      </c>
      <c r="D40" s="20">
        <v>37</v>
      </c>
      <c r="E40" s="20">
        <v>14</v>
      </c>
      <c r="F40" s="20">
        <v>37</v>
      </c>
      <c r="G40" s="20">
        <v>37</v>
      </c>
      <c r="H40" s="20">
        <v>14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11</v>
      </c>
      <c r="V40" s="20">
        <v>16</v>
      </c>
      <c r="W40" s="20">
        <v>0</v>
      </c>
      <c r="X40" s="20">
        <v>11</v>
      </c>
      <c r="Y40" s="20">
        <v>16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</row>
    <row r="41" spans="2:35" ht="20.100000000000001" customHeight="1" thickBot="1" x14ac:dyDescent="0.25">
      <c r="B41" s="4" t="s">
        <v>228</v>
      </c>
      <c r="C41" s="20">
        <v>1453</v>
      </c>
      <c r="D41" s="20">
        <v>1397</v>
      </c>
      <c r="E41" s="20">
        <v>165</v>
      </c>
      <c r="F41" s="20">
        <v>1425</v>
      </c>
      <c r="G41" s="20">
        <v>1360</v>
      </c>
      <c r="H41" s="20">
        <v>165</v>
      </c>
      <c r="I41" s="20">
        <v>27</v>
      </c>
      <c r="J41" s="20">
        <v>36</v>
      </c>
      <c r="K41" s="20">
        <v>0</v>
      </c>
      <c r="L41" s="20">
        <v>0</v>
      </c>
      <c r="M41" s="20">
        <v>0</v>
      </c>
      <c r="N41" s="20">
        <v>0</v>
      </c>
      <c r="O41" s="20">
        <v>1</v>
      </c>
      <c r="P41" s="20">
        <v>1</v>
      </c>
      <c r="Q41" s="20">
        <v>0</v>
      </c>
      <c r="R41" s="20">
        <v>0</v>
      </c>
      <c r="S41" s="20">
        <v>0</v>
      </c>
      <c r="T41" s="20">
        <v>0</v>
      </c>
      <c r="U41" s="20">
        <v>224</v>
      </c>
      <c r="V41" s="20">
        <v>220</v>
      </c>
      <c r="W41" s="20">
        <v>14</v>
      </c>
      <c r="X41" s="20">
        <v>224</v>
      </c>
      <c r="Y41" s="20">
        <v>220</v>
      </c>
      <c r="Z41" s="20">
        <v>14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</row>
    <row r="42" spans="2:35" ht="20.100000000000001" customHeight="1" thickBot="1" x14ac:dyDescent="0.25">
      <c r="B42" s="4" t="s">
        <v>229</v>
      </c>
      <c r="C42" s="20">
        <v>280</v>
      </c>
      <c r="D42" s="20">
        <v>262</v>
      </c>
      <c r="E42" s="20">
        <v>28</v>
      </c>
      <c r="F42" s="20">
        <v>280</v>
      </c>
      <c r="G42" s="20">
        <v>262</v>
      </c>
      <c r="H42" s="20">
        <v>28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16</v>
      </c>
      <c r="V42" s="20">
        <v>14</v>
      </c>
      <c r="W42" s="20">
        <v>2</v>
      </c>
      <c r="X42" s="20">
        <v>16</v>
      </c>
      <c r="Y42" s="20">
        <v>14</v>
      </c>
      <c r="Z42" s="20">
        <v>2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</row>
    <row r="43" spans="2:35" ht="20.100000000000001" customHeight="1" thickBot="1" x14ac:dyDescent="0.25">
      <c r="B43" s="4" t="s">
        <v>230</v>
      </c>
      <c r="C43" s="20">
        <v>122</v>
      </c>
      <c r="D43" s="20">
        <v>122</v>
      </c>
      <c r="E43" s="20">
        <v>7</v>
      </c>
      <c r="F43" s="20">
        <v>122</v>
      </c>
      <c r="G43" s="20">
        <v>122</v>
      </c>
      <c r="H43" s="20">
        <v>7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313</v>
      </c>
      <c r="V43" s="20">
        <v>313</v>
      </c>
      <c r="W43" s="20">
        <v>0</v>
      </c>
      <c r="X43" s="20">
        <v>313</v>
      </c>
      <c r="Y43" s="20">
        <v>313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</row>
    <row r="44" spans="2:35" ht="20.100000000000001" customHeight="1" thickBot="1" x14ac:dyDescent="0.25">
      <c r="B44" s="4" t="s">
        <v>231</v>
      </c>
      <c r="C44" s="20">
        <v>235</v>
      </c>
      <c r="D44" s="20">
        <v>233</v>
      </c>
      <c r="E44" s="20">
        <v>12</v>
      </c>
      <c r="F44" s="20">
        <v>231</v>
      </c>
      <c r="G44" s="20">
        <v>229</v>
      </c>
      <c r="H44" s="20">
        <v>12</v>
      </c>
      <c r="I44" s="20">
        <v>4</v>
      </c>
      <c r="J44" s="20">
        <v>4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48</v>
      </c>
      <c r="V44" s="20">
        <v>49</v>
      </c>
      <c r="W44" s="20">
        <v>3</v>
      </c>
      <c r="X44" s="20">
        <v>48</v>
      </c>
      <c r="Y44" s="20">
        <v>49</v>
      </c>
      <c r="Z44" s="20">
        <v>3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</row>
    <row r="45" spans="2:35" ht="20.100000000000001" customHeight="1" thickBot="1" x14ac:dyDescent="0.25">
      <c r="B45" s="4" t="s">
        <v>232</v>
      </c>
      <c r="C45" s="20">
        <v>272</v>
      </c>
      <c r="D45" s="20">
        <v>280</v>
      </c>
      <c r="E45" s="20">
        <v>9</v>
      </c>
      <c r="F45" s="20">
        <v>271</v>
      </c>
      <c r="G45" s="20">
        <v>279</v>
      </c>
      <c r="H45" s="20">
        <v>9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1</v>
      </c>
      <c r="P45" s="20">
        <v>1</v>
      </c>
      <c r="Q45" s="20">
        <v>0</v>
      </c>
      <c r="R45" s="20">
        <v>0</v>
      </c>
      <c r="S45" s="20">
        <v>0</v>
      </c>
      <c r="T45" s="20">
        <v>0</v>
      </c>
      <c r="U45" s="20">
        <v>104</v>
      </c>
      <c r="V45" s="20">
        <v>102</v>
      </c>
      <c r="W45" s="20">
        <v>3</v>
      </c>
      <c r="X45" s="20">
        <v>103</v>
      </c>
      <c r="Y45" s="20">
        <v>101</v>
      </c>
      <c r="Z45" s="20">
        <v>3</v>
      </c>
      <c r="AA45" s="20">
        <v>0</v>
      </c>
      <c r="AB45" s="20">
        <v>0</v>
      </c>
      <c r="AC45" s="20">
        <v>0</v>
      </c>
      <c r="AD45" s="20">
        <v>1</v>
      </c>
      <c r="AE45" s="20">
        <v>1</v>
      </c>
      <c r="AF45" s="20">
        <v>0</v>
      </c>
      <c r="AG45" s="20">
        <v>0</v>
      </c>
      <c r="AH45" s="20">
        <v>0</v>
      </c>
      <c r="AI45" s="20">
        <v>0</v>
      </c>
    </row>
    <row r="46" spans="2:35" ht="20.100000000000001" customHeight="1" thickBot="1" x14ac:dyDescent="0.25">
      <c r="B46" s="4" t="s">
        <v>233</v>
      </c>
      <c r="C46" s="20">
        <v>115</v>
      </c>
      <c r="D46" s="20">
        <v>116</v>
      </c>
      <c r="E46" s="20">
        <v>8</v>
      </c>
      <c r="F46" s="20">
        <v>115</v>
      </c>
      <c r="G46" s="20">
        <v>116</v>
      </c>
      <c r="H46" s="20">
        <v>8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28</v>
      </c>
      <c r="V46" s="20">
        <v>38</v>
      </c>
      <c r="W46" s="20">
        <v>1</v>
      </c>
      <c r="X46" s="20">
        <v>28</v>
      </c>
      <c r="Y46" s="20">
        <v>38</v>
      </c>
      <c r="Z46" s="20">
        <v>1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</row>
    <row r="47" spans="2:35" ht="20.100000000000001" customHeight="1" thickBot="1" x14ac:dyDescent="0.25">
      <c r="B47" s="4" t="s">
        <v>234</v>
      </c>
      <c r="C47" s="20">
        <v>602</v>
      </c>
      <c r="D47" s="20">
        <v>600</v>
      </c>
      <c r="E47" s="20">
        <v>34</v>
      </c>
      <c r="F47" s="20">
        <v>602</v>
      </c>
      <c r="G47" s="20">
        <v>599</v>
      </c>
      <c r="H47" s="20">
        <v>34</v>
      </c>
      <c r="I47" s="20">
        <v>0</v>
      </c>
      <c r="J47" s="20">
        <v>1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52</v>
      </c>
      <c r="V47" s="20">
        <v>52</v>
      </c>
      <c r="W47" s="20">
        <v>1</v>
      </c>
      <c r="X47" s="20">
        <v>52</v>
      </c>
      <c r="Y47" s="20">
        <v>52</v>
      </c>
      <c r="Z47" s="20">
        <v>1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</row>
    <row r="48" spans="2:35" ht="20.100000000000001" customHeight="1" thickBot="1" x14ac:dyDescent="0.25">
      <c r="B48" s="4" t="s">
        <v>235</v>
      </c>
      <c r="C48" s="20">
        <v>212</v>
      </c>
      <c r="D48" s="20">
        <v>202</v>
      </c>
      <c r="E48" s="20">
        <v>13</v>
      </c>
      <c r="F48" s="20">
        <v>212</v>
      </c>
      <c r="G48" s="20">
        <v>202</v>
      </c>
      <c r="H48" s="20">
        <v>13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25</v>
      </c>
      <c r="V48" s="20">
        <v>25</v>
      </c>
      <c r="W48" s="20">
        <v>0</v>
      </c>
      <c r="X48" s="20">
        <v>25</v>
      </c>
      <c r="Y48" s="20">
        <v>25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</row>
    <row r="49" spans="2:35" ht="20.100000000000001" customHeight="1" thickBot="1" x14ac:dyDescent="0.25">
      <c r="B49" s="4" t="s">
        <v>236</v>
      </c>
      <c r="C49" s="20">
        <v>72</v>
      </c>
      <c r="D49" s="20">
        <v>70</v>
      </c>
      <c r="E49" s="20">
        <v>6</v>
      </c>
      <c r="F49" s="20">
        <v>72</v>
      </c>
      <c r="G49" s="20">
        <v>70</v>
      </c>
      <c r="H49" s="20">
        <v>6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6</v>
      </c>
      <c r="V49" s="20">
        <v>6</v>
      </c>
      <c r="W49" s="20">
        <v>0</v>
      </c>
      <c r="X49" s="20">
        <v>6</v>
      </c>
      <c r="Y49" s="20">
        <v>6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</row>
    <row r="50" spans="2:35" ht="20.100000000000001" customHeight="1" thickBot="1" x14ac:dyDescent="0.25">
      <c r="B50" s="4" t="s">
        <v>237</v>
      </c>
      <c r="C50" s="20">
        <v>215</v>
      </c>
      <c r="D50" s="20">
        <v>194</v>
      </c>
      <c r="E50" s="20">
        <v>33</v>
      </c>
      <c r="F50" s="20">
        <v>215</v>
      </c>
      <c r="G50" s="20">
        <v>194</v>
      </c>
      <c r="H50" s="20">
        <v>33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27</v>
      </c>
      <c r="V50" s="20">
        <v>24</v>
      </c>
      <c r="W50" s="20">
        <v>3</v>
      </c>
      <c r="X50" s="20">
        <v>27</v>
      </c>
      <c r="Y50" s="20">
        <v>24</v>
      </c>
      <c r="Z50" s="20">
        <v>3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</row>
    <row r="51" spans="2:35" ht="20.100000000000001" customHeight="1" thickBot="1" x14ac:dyDescent="0.25">
      <c r="B51" s="4" t="s">
        <v>238</v>
      </c>
      <c r="C51" s="20">
        <v>41</v>
      </c>
      <c r="D51" s="20">
        <v>42</v>
      </c>
      <c r="E51" s="20">
        <v>0</v>
      </c>
      <c r="F51" s="20">
        <v>34</v>
      </c>
      <c r="G51" s="20">
        <v>35</v>
      </c>
      <c r="H51" s="20">
        <v>0</v>
      </c>
      <c r="I51" s="20">
        <v>7</v>
      </c>
      <c r="J51" s="20">
        <v>7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14</v>
      </c>
      <c r="V51" s="20">
        <v>14</v>
      </c>
      <c r="W51" s="20">
        <v>0</v>
      </c>
      <c r="X51" s="20">
        <v>14</v>
      </c>
      <c r="Y51" s="20">
        <v>14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</row>
    <row r="52" spans="2:35" ht="20.100000000000001" customHeight="1" thickBot="1" x14ac:dyDescent="0.25">
      <c r="B52" s="4" t="s">
        <v>239</v>
      </c>
      <c r="C52" s="20">
        <v>92</v>
      </c>
      <c r="D52" s="20">
        <v>91</v>
      </c>
      <c r="E52" s="20">
        <v>4</v>
      </c>
      <c r="F52" s="20">
        <v>92</v>
      </c>
      <c r="G52" s="20">
        <v>91</v>
      </c>
      <c r="H52" s="20">
        <v>4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5</v>
      </c>
      <c r="V52" s="20">
        <v>5</v>
      </c>
      <c r="W52" s="20">
        <v>0</v>
      </c>
      <c r="X52" s="20">
        <v>5</v>
      </c>
      <c r="Y52" s="20">
        <v>5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</row>
    <row r="53" spans="2:35" ht="20.100000000000001" customHeight="1" thickBot="1" x14ac:dyDescent="0.25">
      <c r="B53" s="4" t="s">
        <v>240</v>
      </c>
      <c r="C53" s="20">
        <v>61</v>
      </c>
      <c r="D53" s="20">
        <v>64</v>
      </c>
      <c r="E53" s="20">
        <v>2</v>
      </c>
      <c r="F53" s="20">
        <v>61</v>
      </c>
      <c r="G53" s="20">
        <v>63</v>
      </c>
      <c r="H53" s="20">
        <v>2</v>
      </c>
      <c r="I53" s="20">
        <v>0</v>
      </c>
      <c r="J53" s="20">
        <v>1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14</v>
      </c>
      <c r="V53" s="20">
        <v>15</v>
      </c>
      <c r="W53" s="20">
        <v>0</v>
      </c>
      <c r="X53" s="20">
        <v>14</v>
      </c>
      <c r="Y53" s="20">
        <v>15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</row>
    <row r="54" spans="2:35" ht="20.100000000000001" customHeight="1" thickBot="1" x14ac:dyDescent="0.25">
      <c r="B54" s="4" t="s">
        <v>241</v>
      </c>
      <c r="C54" s="20">
        <v>1806</v>
      </c>
      <c r="D54" s="20">
        <v>1796</v>
      </c>
      <c r="E54" s="20">
        <v>126</v>
      </c>
      <c r="F54" s="20">
        <v>1785</v>
      </c>
      <c r="G54" s="20">
        <v>1773</v>
      </c>
      <c r="H54" s="20">
        <v>125</v>
      </c>
      <c r="I54" s="20">
        <v>20</v>
      </c>
      <c r="J54" s="20">
        <v>22</v>
      </c>
      <c r="K54" s="20">
        <v>1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1</v>
      </c>
      <c r="S54" s="20">
        <v>1</v>
      </c>
      <c r="T54" s="20">
        <v>0</v>
      </c>
      <c r="U54" s="20">
        <v>214</v>
      </c>
      <c r="V54" s="20">
        <v>222</v>
      </c>
      <c r="W54" s="20">
        <v>12</v>
      </c>
      <c r="X54" s="20">
        <v>213</v>
      </c>
      <c r="Y54" s="20">
        <v>221</v>
      </c>
      <c r="Z54" s="20">
        <v>12</v>
      </c>
      <c r="AA54" s="20">
        <v>1</v>
      </c>
      <c r="AB54" s="20">
        <v>1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</row>
    <row r="55" spans="2:35" ht="20.100000000000001" customHeight="1" thickBot="1" x14ac:dyDescent="0.25">
      <c r="B55" s="4" t="s">
        <v>242</v>
      </c>
      <c r="C55" s="20">
        <v>243</v>
      </c>
      <c r="D55" s="20">
        <v>239</v>
      </c>
      <c r="E55" s="20">
        <v>18</v>
      </c>
      <c r="F55" s="20">
        <v>243</v>
      </c>
      <c r="G55" s="20">
        <v>239</v>
      </c>
      <c r="H55" s="20">
        <v>18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13</v>
      </c>
      <c r="V55" s="20">
        <v>13</v>
      </c>
      <c r="W55" s="20">
        <v>2</v>
      </c>
      <c r="X55" s="20">
        <v>13</v>
      </c>
      <c r="Y55" s="20">
        <v>13</v>
      </c>
      <c r="Z55" s="20">
        <v>2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</row>
    <row r="56" spans="2:35" ht="20.100000000000001" customHeight="1" thickBot="1" x14ac:dyDescent="0.25">
      <c r="B56" s="4" t="s">
        <v>243</v>
      </c>
      <c r="C56" s="20">
        <v>191</v>
      </c>
      <c r="D56" s="20">
        <v>191</v>
      </c>
      <c r="E56" s="20">
        <v>25</v>
      </c>
      <c r="F56" s="20">
        <v>191</v>
      </c>
      <c r="G56" s="20">
        <v>191</v>
      </c>
      <c r="H56" s="20">
        <v>25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75</v>
      </c>
      <c r="V56" s="20">
        <v>70</v>
      </c>
      <c r="W56" s="20">
        <v>6</v>
      </c>
      <c r="X56" s="20">
        <v>75</v>
      </c>
      <c r="Y56" s="20">
        <v>70</v>
      </c>
      <c r="Z56" s="20">
        <v>6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</row>
    <row r="57" spans="2:35" ht="20.100000000000001" customHeight="1" thickBot="1" x14ac:dyDescent="0.25">
      <c r="B57" s="4" t="s">
        <v>244</v>
      </c>
      <c r="C57" s="20">
        <v>41</v>
      </c>
      <c r="D57" s="20">
        <v>45</v>
      </c>
      <c r="E57" s="20">
        <v>2</v>
      </c>
      <c r="F57" s="20">
        <v>41</v>
      </c>
      <c r="G57" s="20">
        <v>45</v>
      </c>
      <c r="H57" s="20">
        <v>2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4</v>
      </c>
      <c r="V57" s="20">
        <v>3</v>
      </c>
      <c r="W57" s="20">
        <v>1</v>
      </c>
      <c r="X57" s="20">
        <v>4</v>
      </c>
      <c r="Y57" s="20">
        <v>3</v>
      </c>
      <c r="Z57" s="20">
        <v>1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</row>
    <row r="58" spans="2:35" ht="20.100000000000001" customHeight="1" thickBot="1" x14ac:dyDescent="0.25">
      <c r="B58" s="4" t="s">
        <v>270</v>
      </c>
      <c r="C58" s="20">
        <v>40</v>
      </c>
      <c r="D58" s="20">
        <v>39</v>
      </c>
      <c r="E58" s="20">
        <v>1</v>
      </c>
      <c r="F58" s="20">
        <v>40</v>
      </c>
      <c r="G58" s="20">
        <v>39</v>
      </c>
      <c r="H58" s="20">
        <v>1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22</v>
      </c>
      <c r="V58" s="20">
        <v>21</v>
      </c>
      <c r="W58" s="20">
        <v>1</v>
      </c>
      <c r="X58" s="20">
        <v>22</v>
      </c>
      <c r="Y58" s="20">
        <v>21</v>
      </c>
      <c r="Z58" s="20">
        <v>1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</row>
    <row r="59" spans="2:35" ht="20.100000000000001" customHeight="1" thickBot="1" x14ac:dyDescent="0.25">
      <c r="B59" s="4" t="s">
        <v>246</v>
      </c>
      <c r="C59" s="20">
        <v>300</v>
      </c>
      <c r="D59" s="20">
        <v>315</v>
      </c>
      <c r="E59" s="20">
        <v>20</v>
      </c>
      <c r="F59" s="20">
        <v>300</v>
      </c>
      <c r="G59" s="20">
        <v>311</v>
      </c>
      <c r="H59" s="20">
        <v>20</v>
      </c>
      <c r="I59" s="20">
        <v>0</v>
      </c>
      <c r="J59" s="20">
        <v>4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15</v>
      </c>
      <c r="V59" s="20">
        <v>21</v>
      </c>
      <c r="W59" s="20">
        <v>0</v>
      </c>
      <c r="X59" s="20">
        <v>15</v>
      </c>
      <c r="Y59" s="20">
        <v>21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</row>
    <row r="60" spans="2:35" ht="20.100000000000001" customHeight="1" thickBot="1" x14ac:dyDescent="0.25">
      <c r="B60" s="4" t="s">
        <v>247</v>
      </c>
      <c r="C60" s="20">
        <v>129</v>
      </c>
      <c r="D60" s="20">
        <v>122</v>
      </c>
      <c r="E60" s="20">
        <v>18</v>
      </c>
      <c r="F60" s="20">
        <v>124</v>
      </c>
      <c r="G60" s="20">
        <v>120</v>
      </c>
      <c r="H60" s="20">
        <v>15</v>
      </c>
      <c r="I60" s="20">
        <v>5</v>
      </c>
      <c r="J60" s="20">
        <v>2</v>
      </c>
      <c r="K60" s="20">
        <v>3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25</v>
      </c>
      <c r="V60" s="20">
        <v>24</v>
      </c>
      <c r="W60" s="20">
        <v>1</v>
      </c>
      <c r="X60" s="20">
        <v>25</v>
      </c>
      <c r="Y60" s="20">
        <v>24</v>
      </c>
      <c r="Z60" s="20">
        <v>1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</row>
    <row r="61" spans="2:35" ht="20.100000000000001" customHeight="1" thickBot="1" x14ac:dyDescent="0.25">
      <c r="B61" s="7" t="s">
        <v>22</v>
      </c>
      <c r="C61" s="9">
        <f>SUM(C11:C60)</f>
        <v>10576</v>
      </c>
      <c r="D61" s="9">
        <f t="shared" ref="D61:AI61" si="0">SUM(D11:D60)</f>
        <v>10467</v>
      </c>
      <c r="E61" s="9">
        <f t="shared" si="0"/>
        <v>810</v>
      </c>
      <c r="F61" s="9">
        <f t="shared" si="0"/>
        <v>10474</v>
      </c>
      <c r="G61" s="9">
        <f t="shared" si="0"/>
        <v>10349</v>
      </c>
      <c r="H61" s="9">
        <f t="shared" si="0"/>
        <v>804</v>
      </c>
      <c r="I61" s="9">
        <f t="shared" si="0"/>
        <v>97</v>
      </c>
      <c r="J61" s="9">
        <f t="shared" si="0"/>
        <v>110</v>
      </c>
      <c r="K61" s="9">
        <f t="shared" si="0"/>
        <v>5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4</v>
      </c>
      <c r="P61" s="9">
        <f t="shared" si="0"/>
        <v>6</v>
      </c>
      <c r="Q61" s="9">
        <f t="shared" si="0"/>
        <v>1</v>
      </c>
      <c r="R61" s="9">
        <f t="shared" si="0"/>
        <v>1</v>
      </c>
      <c r="S61" s="9">
        <f t="shared" si="0"/>
        <v>2</v>
      </c>
      <c r="T61" s="9">
        <f t="shared" si="0"/>
        <v>0</v>
      </c>
      <c r="U61" s="9">
        <f t="shared" si="0"/>
        <v>1998</v>
      </c>
      <c r="V61" s="9">
        <f t="shared" si="0"/>
        <v>2013</v>
      </c>
      <c r="W61" s="9">
        <f t="shared" si="0"/>
        <v>103</v>
      </c>
      <c r="X61" s="9">
        <f t="shared" si="0"/>
        <v>1996</v>
      </c>
      <c r="Y61" s="9">
        <f t="shared" si="0"/>
        <v>2011</v>
      </c>
      <c r="Z61" s="9">
        <f t="shared" si="0"/>
        <v>103</v>
      </c>
      <c r="AA61" s="9">
        <f t="shared" si="0"/>
        <v>1</v>
      </c>
      <c r="AB61" s="9">
        <f t="shared" si="0"/>
        <v>1</v>
      </c>
      <c r="AC61" s="9">
        <f t="shared" si="0"/>
        <v>0</v>
      </c>
      <c r="AD61" s="9">
        <f t="shared" si="0"/>
        <v>1</v>
      </c>
      <c r="AE61" s="9">
        <f t="shared" si="0"/>
        <v>1</v>
      </c>
      <c r="AF61" s="9">
        <f t="shared" si="0"/>
        <v>0</v>
      </c>
      <c r="AG61" s="9">
        <f t="shared" si="0"/>
        <v>0</v>
      </c>
      <c r="AH61" s="9">
        <f t="shared" si="0"/>
        <v>0</v>
      </c>
      <c r="AI61" s="9">
        <f t="shared" si="0"/>
        <v>0</v>
      </c>
    </row>
    <row r="62" spans="2:35" x14ac:dyDescent="0.2">
      <c r="C62" s="58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64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2.5" bestFit="1" customWidth="1"/>
    <col min="4" max="4" width="9.125" bestFit="1" customWidth="1"/>
    <col min="5" max="5" width="10.625" bestFit="1" customWidth="1"/>
    <col min="6" max="6" width="11.625" bestFit="1" customWidth="1"/>
    <col min="7" max="7" width="12.5" bestFit="1" customWidth="1"/>
    <col min="8" max="8" width="9.125" bestFit="1" customWidth="1"/>
    <col min="9" max="9" width="10.625" bestFit="1" customWidth="1"/>
    <col min="10" max="10" width="11.625" bestFit="1" customWidth="1"/>
    <col min="11" max="11" width="12.5" bestFit="1" customWidth="1"/>
    <col min="12" max="12" width="9.125" bestFit="1" customWidth="1"/>
    <col min="13" max="13" width="10.625" bestFit="1" customWidth="1"/>
    <col min="14" max="14" width="11.625" bestFit="1" customWidth="1"/>
    <col min="15" max="15" width="12.5" bestFit="1" customWidth="1"/>
    <col min="16" max="16" width="9.125" bestFit="1" customWidth="1"/>
    <col min="17" max="17" width="10.625" bestFit="1" customWidth="1"/>
    <col min="18" max="18" width="11.625" bestFit="1" customWidth="1"/>
    <col min="19" max="19" width="17.875" bestFit="1" customWidth="1"/>
    <col min="20" max="20" width="12.75" bestFit="1" customWidth="1"/>
    <col min="21" max="21" width="8.5" bestFit="1" customWidth="1"/>
    <col min="22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89" t="s">
        <v>257</v>
      </c>
      <c r="D9" s="86"/>
      <c r="E9" s="86"/>
      <c r="F9" s="90"/>
      <c r="G9" s="89" t="s">
        <v>258</v>
      </c>
      <c r="H9" s="86"/>
      <c r="I9" s="86"/>
      <c r="J9" s="92"/>
      <c r="K9" s="89" t="s">
        <v>259</v>
      </c>
      <c r="L9" s="86"/>
      <c r="M9" s="86"/>
      <c r="N9" s="92"/>
      <c r="O9" s="89" t="s">
        <v>260</v>
      </c>
      <c r="P9" s="86"/>
      <c r="Q9" s="86"/>
      <c r="R9" s="92"/>
      <c r="S9" s="89" t="s">
        <v>261</v>
      </c>
      <c r="T9" s="86"/>
      <c r="U9" s="86"/>
      <c r="V9" s="86"/>
      <c r="W9" s="86"/>
    </row>
    <row r="10" spans="2:23" ht="28.5" customHeight="1" thickBot="1" x14ac:dyDescent="0.25">
      <c r="B10" s="10"/>
      <c r="C10" s="93" t="s">
        <v>271</v>
      </c>
      <c r="D10" s="95" t="s">
        <v>100</v>
      </c>
      <c r="E10" s="95"/>
      <c r="F10" s="93" t="s">
        <v>103</v>
      </c>
      <c r="G10" s="93" t="s">
        <v>271</v>
      </c>
      <c r="H10" s="95" t="s">
        <v>100</v>
      </c>
      <c r="I10" s="95"/>
      <c r="J10" s="93" t="s">
        <v>103</v>
      </c>
      <c r="K10" s="93" t="s">
        <v>271</v>
      </c>
      <c r="L10" s="95" t="s">
        <v>100</v>
      </c>
      <c r="M10" s="95"/>
      <c r="N10" s="93" t="s">
        <v>103</v>
      </c>
      <c r="O10" s="93" t="s">
        <v>271</v>
      </c>
      <c r="P10" s="95" t="s">
        <v>100</v>
      </c>
      <c r="Q10" s="95"/>
      <c r="R10" s="93" t="s">
        <v>103</v>
      </c>
      <c r="S10" s="93" t="s">
        <v>271</v>
      </c>
      <c r="T10" s="95" t="s">
        <v>101</v>
      </c>
      <c r="U10" s="95"/>
      <c r="V10" s="96" t="s">
        <v>102</v>
      </c>
      <c r="W10" s="93" t="s">
        <v>103</v>
      </c>
    </row>
    <row r="11" spans="2:23" ht="28.5" customHeight="1" thickBot="1" x14ac:dyDescent="0.25">
      <c r="B11" s="10"/>
      <c r="C11" s="94"/>
      <c r="D11" s="52" t="s">
        <v>104</v>
      </c>
      <c r="E11" s="52" t="s">
        <v>105</v>
      </c>
      <c r="F11" s="94"/>
      <c r="G11" s="94"/>
      <c r="H11" s="52" t="s">
        <v>104</v>
      </c>
      <c r="I11" s="52" t="s">
        <v>105</v>
      </c>
      <c r="J11" s="94"/>
      <c r="K11" s="94"/>
      <c r="L11" s="52" t="s">
        <v>104</v>
      </c>
      <c r="M11" s="52" t="s">
        <v>105</v>
      </c>
      <c r="N11" s="94"/>
      <c r="O11" s="94"/>
      <c r="P11" s="52" t="s">
        <v>104</v>
      </c>
      <c r="Q11" s="52" t="s">
        <v>105</v>
      </c>
      <c r="R11" s="94"/>
      <c r="S11" s="94"/>
      <c r="T11" s="52" t="s">
        <v>106</v>
      </c>
      <c r="U11" s="52" t="s">
        <v>107</v>
      </c>
      <c r="V11" s="82"/>
      <c r="W11" s="94"/>
    </row>
    <row r="12" spans="2:23" ht="20.100000000000001" customHeight="1" thickBot="1" x14ac:dyDescent="0.25">
      <c r="B12" s="3" t="s">
        <v>198</v>
      </c>
      <c r="C12" s="19">
        <v>79</v>
      </c>
      <c r="D12" s="19">
        <v>1</v>
      </c>
      <c r="E12" s="19">
        <v>11</v>
      </c>
      <c r="F12" s="19">
        <v>91</v>
      </c>
      <c r="G12" s="19">
        <v>43</v>
      </c>
      <c r="H12" s="19">
        <v>1</v>
      </c>
      <c r="I12" s="19">
        <v>10</v>
      </c>
      <c r="J12" s="19">
        <v>54</v>
      </c>
      <c r="K12" s="19">
        <v>36</v>
      </c>
      <c r="L12" s="19">
        <v>0</v>
      </c>
      <c r="M12" s="19">
        <v>1</v>
      </c>
      <c r="N12" s="19">
        <v>37</v>
      </c>
      <c r="O12" s="19">
        <v>0</v>
      </c>
      <c r="P12" s="19">
        <v>0</v>
      </c>
      <c r="Q12" s="19">
        <v>0</v>
      </c>
      <c r="R12" s="19">
        <v>0</v>
      </c>
      <c r="S12" s="19">
        <v>164</v>
      </c>
      <c r="T12" s="19">
        <v>42</v>
      </c>
      <c r="U12" s="19">
        <v>34</v>
      </c>
      <c r="V12" s="19">
        <v>28</v>
      </c>
      <c r="W12" s="19">
        <v>268</v>
      </c>
    </row>
    <row r="13" spans="2:23" ht="20.100000000000001" customHeight="1" thickBot="1" x14ac:dyDescent="0.25">
      <c r="B13" s="4" t="s">
        <v>199</v>
      </c>
      <c r="C13" s="20">
        <v>294</v>
      </c>
      <c r="D13" s="20">
        <v>3</v>
      </c>
      <c r="E13" s="20">
        <v>49</v>
      </c>
      <c r="F13" s="20">
        <v>346</v>
      </c>
      <c r="G13" s="20">
        <v>104</v>
      </c>
      <c r="H13" s="20">
        <v>1</v>
      </c>
      <c r="I13" s="20">
        <v>6</v>
      </c>
      <c r="J13" s="20">
        <v>111</v>
      </c>
      <c r="K13" s="20">
        <v>190</v>
      </c>
      <c r="L13" s="20">
        <v>2</v>
      </c>
      <c r="M13" s="20">
        <v>43</v>
      </c>
      <c r="N13" s="20">
        <v>235</v>
      </c>
      <c r="O13" s="20">
        <v>0</v>
      </c>
      <c r="P13" s="20">
        <v>0</v>
      </c>
      <c r="Q13" s="20">
        <v>0</v>
      </c>
      <c r="R13" s="20">
        <v>0</v>
      </c>
      <c r="S13" s="20">
        <v>518</v>
      </c>
      <c r="T13" s="20">
        <v>76</v>
      </c>
      <c r="U13" s="20">
        <v>61</v>
      </c>
      <c r="V13" s="20">
        <v>81</v>
      </c>
      <c r="W13" s="20">
        <v>736</v>
      </c>
    </row>
    <row r="14" spans="2:23" ht="20.100000000000001" customHeight="1" thickBot="1" x14ac:dyDescent="0.25">
      <c r="B14" s="4" t="s">
        <v>200</v>
      </c>
      <c r="C14" s="20">
        <v>143</v>
      </c>
      <c r="D14" s="20">
        <v>5</v>
      </c>
      <c r="E14" s="20">
        <v>3</v>
      </c>
      <c r="F14" s="20">
        <v>151</v>
      </c>
      <c r="G14" s="20">
        <v>69</v>
      </c>
      <c r="H14" s="20">
        <v>2</v>
      </c>
      <c r="I14" s="20">
        <v>1</v>
      </c>
      <c r="J14" s="20">
        <v>72</v>
      </c>
      <c r="K14" s="20">
        <v>74</v>
      </c>
      <c r="L14" s="20">
        <v>3</v>
      </c>
      <c r="M14" s="20">
        <v>2</v>
      </c>
      <c r="N14" s="20">
        <v>79</v>
      </c>
      <c r="O14" s="20">
        <v>0</v>
      </c>
      <c r="P14" s="20">
        <v>0</v>
      </c>
      <c r="Q14" s="20">
        <v>0</v>
      </c>
      <c r="R14" s="20">
        <v>0</v>
      </c>
      <c r="S14" s="20">
        <v>226</v>
      </c>
      <c r="T14" s="20">
        <v>15</v>
      </c>
      <c r="U14" s="20">
        <v>10</v>
      </c>
      <c r="V14" s="20">
        <v>8</v>
      </c>
      <c r="W14" s="20">
        <v>259</v>
      </c>
    </row>
    <row r="15" spans="2:23" ht="20.100000000000001" customHeight="1" thickBot="1" x14ac:dyDescent="0.25">
      <c r="B15" s="4" t="s">
        <v>201</v>
      </c>
      <c r="C15" s="20">
        <v>346</v>
      </c>
      <c r="D15" s="20">
        <v>12</v>
      </c>
      <c r="E15" s="20">
        <v>6</v>
      </c>
      <c r="F15" s="20">
        <v>364</v>
      </c>
      <c r="G15" s="20">
        <v>248</v>
      </c>
      <c r="H15" s="20">
        <v>6</v>
      </c>
      <c r="I15" s="20">
        <v>4</v>
      </c>
      <c r="J15" s="20">
        <v>258</v>
      </c>
      <c r="K15" s="20">
        <v>98</v>
      </c>
      <c r="L15" s="20">
        <v>6</v>
      </c>
      <c r="M15" s="20">
        <v>2</v>
      </c>
      <c r="N15" s="20">
        <v>106</v>
      </c>
      <c r="O15" s="20">
        <v>0</v>
      </c>
      <c r="P15" s="20">
        <v>0</v>
      </c>
      <c r="Q15" s="20">
        <v>0</v>
      </c>
      <c r="R15" s="20">
        <v>0</v>
      </c>
      <c r="S15" s="20">
        <v>334</v>
      </c>
      <c r="T15" s="20">
        <v>67</v>
      </c>
      <c r="U15" s="20">
        <v>19</v>
      </c>
      <c r="V15" s="20">
        <v>33</v>
      </c>
      <c r="W15" s="20">
        <v>453</v>
      </c>
    </row>
    <row r="16" spans="2:23" ht="20.100000000000001" customHeight="1" thickBot="1" x14ac:dyDescent="0.25">
      <c r="B16" s="4" t="s">
        <v>202</v>
      </c>
      <c r="C16" s="20">
        <v>79</v>
      </c>
      <c r="D16" s="20">
        <v>0</v>
      </c>
      <c r="E16" s="20">
        <v>4</v>
      </c>
      <c r="F16" s="20">
        <v>83</v>
      </c>
      <c r="G16" s="20">
        <v>41</v>
      </c>
      <c r="H16" s="20">
        <v>0</v>
      </c>
      <c r="I16" s="20">
        <v>0</v>
      </c>
      <c r="J16" s="20">
        <v>41</v>
      </c>
      <c r="K16" s="20">
        <v>38</v>
      </c>
      <c r="L16" s="20">
        <v>0</v>
      </c>
      <c r="M16" s="20">
        <v>4</v>
      </c>
      <c r="N16" s="20">
        <v>42</v>
      </c>
      <c r="O16" s="20">
        <v>0</v>
      </c>
      <c r="P16" s="20">
        <v>0</v>
      </c>
      <c r="Q16" s="20">
        <v>0</v>
      </c>
      <c r="R16" s="20">
        <v>0</v>
      </c>
      <c r="S16" s="20">
        <v>156</v>
      </c>
      <c r="T16" s="20">
        <v>20</v>
      </c>
      <c r="U16" s="20">
        <v>13</v>
      </c>
      <c r="V16" s="20">
        <v>10</v>
      </c>
      <c r="W16" s="20">
        <v>199</v>
      </c>
    </row>
    <row r="17" spans="2:23" ht="20.100000000000001" customHeight="1" thickBot="1" x14ac:dyDescent="0.25">
      <c r="B17" s="4" t="s">
        <v>203</v>
      </c>
      <c r="C17" s="20">
        <v>87</v>
      </c>
      <c r="D17" s="20">
        <v>1</v>
      </c>
      <c r="E17" s="20">
        <v>0</v>
      </c>
      <c r="F17" s="20">
        <v>88</v>
      </c>
      <c r="G17" s="20">
        <v>17</v>
      </c>
      <c r="H17" s="20">
        <v>0</v>
      </c>
      <c r="I17" s="20">
        <v>0</v>
      </c>
      <c r="J17" s="20">
        <v>17</v>
      </c>
      <c r="K17" s="20">
        <v>70</v>
      </c>
      <c r="L17" s="20">
        <v>1</v>
      </c>
      <c r="M17" s="20">
        <v>0</v>
      </c>
      <c r="N17" s="20">
        <v>71</v>
      </c>
      <c r="O17" s="20">
        <v>0</v>
      </c>
      <c r="P17" s="20">
        <v>0</v>
      </c>
      <c r="Q17" s="20">
        <v>0</v>
      </c>
      <c r="R17" s="20">
        <v>0</v>
      </c>
      <c r="S17" s="20">
        <v>210</v>
      </c>
      <c r="T17" s="20">
        <v>49</v>
      </c>
      <c r="U17" s="20">
        <v>12</v>
      </c>
      <c r="V17" s="20">
        <v>22</v>
      </c>
      <c r="W17" s="20">
        <v>293</v>
      </c>
    </row>
    <row r="18" spans="2:23" ht="20.100000000000001" customHeight="1" thickBot="1" x14ac:dyDescent="0.25">
      <c r="B18" s="4" t="s">
        <v>204</v>
      </c>
      <c r="C18" s="20">
        <v>425</v>
      </c>
      <c r="D18" s="20">
        <v>27</v>
      </c>
      <c r="E18" s="20">
        <v>36</v>
      </c>
      <c r="F18" s="20">
        <v>488</v>
      </c>
      <c r="G18" s="20">
        <v>156</v>
      </c>
      <c r="H18" s="20">
        <v>4</v>
      </c>
      <c r="I18" s="20">
        <v>6</v>
      </c>
      <c r="J18" s="20">
        <v>166</v>
      </c>
      <c r="K18" s="20">
        <v>269</v>
      </c>
      <c r="L18" s="20">
        <v>23</v>
      </c>
      <c r="M18" s="20">
        <v>30</v>
      </c>
      <c r="N18" s="20">
        <v>322</v>
      </c>
      <c r="O18" s="20">
        <v>0</v>
      </c>
      <c r="P18" s="20">
        <v>0</v>
      </c>
      <c r="Q18" s="20">
        <v>0</v>
      </c>
      <c r="R18" s="20">
        <v>0</v>
      </c>
      <c r="S18" s="20">
        <v>579</v>
      </c>
      <c r="T18" s="20">
        <v>65</v>
      </c>
      <c r="U18" s="20">
        <v>107</v>
      </c>
      <c r="V18" s="20">
        <v>34</v>
      </c>
      <c r="W18" s="20">
        <v>785</v>
      </c>
    </row>
    <row r="19" spans="2:23" ht="20.100000000000001" customHeight="1" thickBot="1" x14ac:dyDescent="0.25">
      <c r="B19" s="4" t="s">
        <v>205</v>
      </c>
      <c r="C19" s="20">
        <v>458</v>
      </c>
      <c r="D19" s="20">
        <v>26</v>
      </c>
      <c r="E19" s="20">
        <v>32</v>
      </c>
      <c r="F19" s="20">
        <v>516</v>
      </c>
      <c r="G19" s="20">
        <v>123</v>
      </c>
      <c r="H19" s="20">
        <v>1</v>
      </c>
      <c r="I19" s="20">
        <v>6</v>
      </c>
      <c r="J19" s="20">
        <v>130</v>
      </c>
      <c r="K19" s="20">
        <v>335</v>
      </c>
      <c r="L19" s="20">
        <v>25</v>
      </c>
      <c r="M19" s="20">
        <v>26</v>
      </c>
      <c r="N19" s="20">
        <v>386</v>
      </c>
      <c r="O19" s="20">
        <v>0</v>
      </c>
      <c r="P19" s="20">
        <v>0</v>
      </c>
      <c r="Q19" s="20">
        <v>0</v>
      </c>
      <c r="R19" s="20">
        <v>0</v>
      </c>
      <c r="S19" s="20">
        <v>526</v>
      </c>
      <c r="T19" s="20">
        <v>48</v>
      </c>
      <c r="U19" s="20">
        <v>31</v>
      </c>
      <c r="V19" s="20">
        <v>24</v>
      </c>
      <c r="W19" s="20">
        <v>629</v>
      </c>
    </row>
    <row r="20" spans="2:23" ht="20.100000000000001" customHeight="1" thickBot="1" x14ac:dyDescent="0.25">
      <c r="B20" s="4" t="s">
        <v>206</v>
      </c>
      <c r="C20" s="20">
        <v>37</v>
      </c>
      <c r="D20" s="20">
        <v>1</v>
      </c>
      <c r="E20" s="20">
        <v>0</v>
      </c>
      <c r="F20" s="20">
        <v>38</v>
      </c>
      <c r="G20" s="20">
        <v>12</v>
      </c>
      <c r="H20" s="20">
        <v>1</v>
      </c>
      <c r="I20" s="20">
        <v>0</v>
      </c>
      <c r="J20" s="20">
        <v>13</v>
      </c>
      <c r="K20" s="20">
        <v>25</v>
      </c>
      <c r="L20" s="20">
        <v>0</v>
      </c>
      <c r="M20" s="20">
        <v>0</v>
      </c>
      <c r="N20" s="20">
        <v>25</v>
      </c>
      <c r="O20" s="20">
        <v>0</v>
      </c>
      <c r="P20" s="20">
        <v>0</v>
      </c>
      <c r="Q20" s="20">
        <v>0</v>
      </c>
      <c r="R20" s="20">
        <v>0</v>
      </c>
      <c r="S20" s="20">
        <v>29</v>
      </c>
      <c r="T20" s="20">
        <v>1</v>
      </c>
      <c r="U20" s="20">
        <v>1</v>
      </c>
      <c r="V20" s="20">
        <v>1</v>
      </c>
      <c r="W20" s="20">
        <v>32</v>
      </c>
    </row>
    <row r="21" spans="2:23" ht="20.100000000000001" customHeight="1" thickBot="1" x14ac:dyDescent="0.25">
      <c r="B21" s="4" t="s">
        <v>207</v>
      </c>
      <c r="C21" s="20">
        <v>12</v>
      </c>
      <c r="D21" s="20">
        <v>0</v>
      </c>
      <c r="E21" s="20">
        <v>0</v>
      </c>
      <c r="F21" s="20">
        <v>12</v>
      </c>
      <c r="G21" s="20">
        <v>9</v>
      </c>
      <c r="H21" s="20">
        <v>0</v>
      </c>
      <c r="I21" s="20">
        <v>0</v>
      </c>
      <c r="J21" s="20">
        <v>9</v>
      </c>
      <c r="K21" s="20">
        <v>3</v>
      </c>
      <c r="L21" s="20">
        <v>0</v>
      </c>
      <c r="M21" s="20">
        <v>0</v>
      </c>
      <c r="N21" s="20">
        <v>3</v>
      </c>
      <c r="O21" s="20">
        <v>0</v>
      </c>
      <c r="P21" s="20">
        <v>0</v>
      </c>
      <c r="Q21" s="20">
        <v>0</v>
      </c>
      <c r="R21" s="20">
        <v>0</v>
      </c>
      <c r="S21" s="20">
        <v>4</v>
      </c>
      <c r="T21" s="20">
        <v>0</v>
      </c>
      <c r="U21" s="20">
        <v>0</v>
      </c>
      <c r="V21" s="20">
        <v>0</v>
      </c>
      <c r="W21" s="20">
        <v>4</v>
      </c>
    </row>
    <row r="22" spans="2:23" ht="20.100000000000001" customHeight="1" thickBot="1" x14ac:dyDescent="0.25">
      <c r="B22" s="4" t="s">
        <v>208</v>
      </c>
      <c r="C22" s="20">
        <v>163</v>
      </c>
      <c r="D22" s="20">
        <v>10</v>
      </c>
      <c r="E22" s="20">
        <v>2</v>
      </c>
      <c r="F22" s="20">
        <v>175</v>
      </c>
      <c r="G22" s="20">
        <v>99</v>
      </c>
      <c r="H22" s="20">
        <v>0</v>
      </c>
      <c r="I22" s="20">
        <v>0</v>
      </c>
      <c r="J22" s="20">
        <v>99</v>
      </c>
      <c r="K22" s="20">
        <v>64</v>
      </c>
      <c r="L22" s="20">
        <v>10</v>
      </c>
      <c r="M22" s="20">
        <v>2</v>
      </c>
      <c r="N22" s="20">
        <v>76</v>
      </c>
      <c r="O22" s="20">
        <v>0</v>
      </c>
      <c r="P22" s="20">
        <v>0</v>
      </c>
      <c r="Q22" s="20">
        <v>0</v>
      </c>
      <c r="R22" s="20">
        <v>0</v>
      </c>
      <c r="S22" s="20">
        <v>214</v>
      </c>
      <c r="T22" s="20">
        <v>29</v>
      </c>
      <c r="U22" s="20">
        <v>15</v>
      </c>
      <c r="V22" s="20">
        <v>12</v>
      </c>
      <c r="W22" s="20">
        <v>270</v>
      </c>
    </row>
    <row r="23" spans="2:23" ht="20.100000000000001" customHeight="1" thickBot="1" x14ac:dyDescent="0.25">
      <c r="B23" s="4" t="s">
        <v>209</v>
      </c>
      <c r="C23" s="20">
        <v>128</v>
      </c>
      <c r="D23" s="20">
        <v>0</v>
      </c>
      <c r="E23" s="20">
        <v>7</v>
      </c>
      <c r="F23" s="20">
        <v>135</v>
      </c>
      <c r="G23" s="20">
        <v>83</v>
      </c>
      <c r="H23" s="20">
        <v>0</v>
      </c>
      <c r="I23" s="20">
        <v>4</v>
      </c>
      <c r="J23" s="20">
        <v>87</v>
      </c>
      <c r="K23" s="20">
        <v>45</v>
      </c>
      <c r="L23" s="20">
        <v>0</v>
      </c>
      <c r="M23" s="20">
        <v>3</v>
      </c>
      <c r="N23" s="20">
        <v>48</v>
      </c>
      <c r="O23" s="20">
        <v>0</v>
      </c>
      <c r="P23" s="20">
        <v>0</v>
      </c>
      <c r="Q23" s="20">
        <v>0</v>
      </c>
      <c r="R23" s="20">
        <v>0</v>
      </c>
      <c r="S23" s="20">
        <v>249</v>
      </c>
      <c r="T23" s="20">
        <v>31</v>
      </c>
      <c r="U23" s="20">
        <v>16</v>
      </c>
      <c r="V23" s="20">
        <v>28</v>
      </c>
      <c r="W23" s="20">
        <v>324</v>
      </c>
    </row>
    <row r="24" spans="2:23" ht="20.100000000000001" customHeight="1" thickBot="1" x14ac:dyDescent="0.25">
      <c r="B24" s="4" t="s">
        <v>210</v>
      </c>
      <c r="C24" s="20">
        <v>308</v>
      </c>
      <c r="D24" s="20">
        <v>10</v>
      </c>
      <c r="E24" s="20">
        <v>25</v>
      </c>
      <c r="F24" s="20">
        <v>343</v>
      </c>
      <c r="G24" s="20">
        <v>205</v>
      </c>
      <c r="H24" s="20">
        <v>3</v>
      </c>
      <c r="I24" s="20">
        <v>0</v>
      </c>
      <c r="J24" s="20">
        <v>208</v>
      </c>
      <c r="K24" s="20">
        <v>103</v>
      </c>
      <c r="L24" s="20">
        <v>7</v>
      </c>
      <c r="M24" s="20">
        <v>25</v>
      </c>
      <c r="N24" s="20">
        <v>135</v>
      </c>
      <c r="O24" s="20">
        <v>0</v>
      </c>
      <c r="P24" s="20">
        <v>0</v>
      </c>
      <c r="Q24" s="20">
        <v>0</v>
      </c>
      <c r="R24" s="20">
        <v>0</v>
      </c>
      <c r="S24" s="20">
        <v>434</v>
      </c>
      <c r="T24" s="20">
        <v>91</v>
      </c>
      <c r="U24" s="20">
        <v>85</v>
      </c>
      <c r="V24" s="20">
        <v>5</v>
      </c>
      <c r="W24" s="20">
        <v>615</v>
      </c>
    </row>
    <row r="25" spans="2:23" ht="20.100000000000001" customHeight="1" thickBot="1" x14ac:dyDescent="0.25">
      <c r="B25" s="4" t="s">
        <v>211</v>
      </c>
      <c r="C25" s="20">
        <v>591</v>
      </c>
      <c r="D25" s="20">
        <v>0</v>
      </c>
      <c r="E25" s="20">
        <v>38</v>
      </c>
      <c r="F25" s="20">
        <v>629</v>
      </c>
      <c r="G25" s="20">
        <v>472</v>
      </c>
      <c r="H25" s="20">
        <v>0</v>
      </c>
      <c r="I25" s="20">
        <v>12</v>
      </c>
      <c r="J25" s="20">
        <v>484</v>
      </c>
      <c r="K25" s="20">
        <v>119</v>
      </c>
      <c r="L25" s="20">
        <v>0</v>
      </c>
      <c r="M25" s="20">
        <v>26</v>
      </c>
      <c r="N25" s="20">
        <v>145</v>
      </c>
      <c r="O25" s="20">
        <v>0</v>
      </c>
      <c r="P25" s="20">
        <v>0</v>
      </c>
      <c r="Q25" s="20">
        <v>0</v>
      </c>
      <c r="R25" s="20">
        <v>0</v>
      </c>
      <c r="S25" s="20">
        <v>418</v>
      </c>
      <c r="T25" s="20">
        <v>84</v>
      </c>
      <c r="U25" s="20">
        <v>85</v>
      </c>
      <c r="V25" s="20">
        <v>96</v>
      </c>
      <c r="W25" s="20">
        <v>683</v>
      </c>
    </row>
    <row r="26" spans="2:23" ht="20.100000000000001" customHeight="1" thickBot="1" x14ac:dyDescent="0.25">
      <c r="B26" s="4" t="s">
        <v>212</v>
      </c>
      <c r="C26" s="20">
        <v>350</v>
      </c>
      <c r="D26" s="20">
        <v>61</v>
      </c>
      <c r="E26" s="20">
        <v>7</v>
      </c>
      <c r="F26" s="20">
        <v>418</v>
      </c>
      <c r="G26" s="20">
        <v>198</v>
      </c>
      <c r="H26" s="20">
        <v>6</v>
      </c>
      <c r="I26" s="20">
        <v>4</v>
      </c>
      <c r="J26" s="20">
        <v>208</v>
      </c>
      <c r="K26" s="20">
        <v>152</v>
      </c>
      <c r="L26" s="20">
        <v>55</v>
      </c>
      <c r="M26" s="20">
        <v>3</v>
      </c>
      <c r="N26" s="20">
        <v>210</v>
      </c>
      <c r="O26" s="20">
        <v>0</v>
      </c>
      <c r="P26" s="20">
        <v>0</v>
      </c>
      <c r="Q26" s="20">
        <v>0</v>
      </c>
      <c r="R26" s="20">
        <v>0</v>
      </c>
      <c r="S26" s="20">
        <v>343</v>
      </c>
      <c r="T26" s="20">
        <v>34</v>
      </c>
      <c r="U26" s="20">
        <v>28</v>
      </c>
      <c r="V26" s="20">
        <v>42</v>
      </c>
      <c r="W26" s="20">
        <v>447</v>
      </c>
    </row>
    <row r="27" spans="2:23" ht="20.100000000000001" customHeight="1" thickBot="1" x14ac:dyDescent="0.25">
      <c r="B27" s="5" t="s">
        <v>213</v>
      </c>
      <c r="C27" s="31">
        <v>83</v>
      </c>
      <c r="D27" s="31">
        <v>1</v>
      </c>
      <c r="E27" s="31">
        <v>5</v>
      </c>
      <c r="F27" s="31">
        <v>89</v>
      </c>
      <c r="G27" s="31">
        <v>40</v>
      </c>
      <c r="H27" s="31">
        <v>0</v>
      </c>
      <c r="I27" s="31">
        <v>3</v>
      </c>
      <c r="J27" s="31">
        <v>43</v>
      </c>
      <c r="K27" s="31">
        <v>43</v>
      </c>
      <c r="L27" s="31">
        <v>1</v>
      </c>
      <c r="M27" s="31">
        <v>2</v>
      </c>
      <c r="N27" s="31">
        <v>46</v>
      </c>
      <c r="O27" s="31">
        <v>0</v>
      </c>
      <c r="P27" s="31">
        <v>0</v>
      </c>
      <c r="Q27" s="31">
        <v>0</v>
      </c>
      <c r="R27" s="31">
        <v>0</v>
      </c>
      <c r="S27" s="31">
        <v>150</v>
      </c>
      <c r="T27" s="31">
        <v>14</v>
      </c>
      <c r="U27" s="31">
        <v>14</v>
      </c>
      <c r="V27" s="31">
        <v>9</v>
      </c>
      <c r="W27" s="31">
        <v>187</v>
      </c>
    </row>
    <row r="28" spans="2:23" ht="20.100000000000001" customHeight="1" thickBot="1" x14ac:dyDescent="0.25">
      <c r="B28" s="6" t="s">
        <v>214</v>
      </c>
      <c r="C28" s="33">
        <v>20</v>
      </c>
      <c r="D28" s="33">
        <v>0</v>
      </c>
      <c r="E28" s="33">
        <v>1</v>
      </c>
      <c r="F28" s="33">
        <v>21</v>
      </c>
      <c r="G28" s="33">
        <v>4</v>
      </c>
      <c r="H28" s="33">
        <v>0</v>
      </c>
      <c r="I28" s="33">
        <v>0</v>
      </c>
      <c r="J28" s="33">
        <v>4</v>
      </c>
      <c r="K28" s="33">
        <v>16</v>
      </c>
      <c r="L28" s="33">
        <v>0</v>
      </c>
      <c r="M28" s="33">
        <v>1</v>
      </c>
      <c r="N28" s="33">
        <v>17</v>
      </c>
      <c r="O28" s="33">
        <v>0</v>
      </c>
      <c r="P28" s="33">
        <v>0</v>
      </c>
      <c r="Q28" s="33">
        <v>0</v>
      </c>
      <c r="R28" s="33">
        <v>0</v>
      </c>
      <c r="S28" s="33">
        <v>31</v>
      </c>
      <c r="T28" s="33">
        <v>2</v>
      </c>
      <c r="U28" s="33">
        <v>7</v>
      </c>
      <c r="V28" s="33">
        <v>4</v>
      </c>
      <c r="W28" s="33">
        <v>44</v>
      </c>
    </row>
    <row r="29" spans="2:23" ht="20.100000000000001" customHeight="1" thickBot="1" x14ac:dyDescent="0.25">
      <c r="B29" s="4" t="s">
        <v>215</v>
      </c>
      <c r="C29" s="33">
        <v>4</v>
      </c>
      <c r="D29" s="33">
        <v>0</v>
      </c>
      <c r="E29" s="33">
        <v>0</v>
      </c>
      <c r="F29" s="33">
        <v>4</v>
      </c>
      <c r="G29" s="33">
        <v>2</v>
      </c>
      <c r="H29" s="33">
        <v>0</v>
      </c>
      <c r="I29" s="33">
        <v>0</v>
      </c>
      <c r="J29" s="33">
        <v>2</v>
      </c>
      <c r="K29" s="33">
        <v>2</v>
      </c>
      <c r="L29" s="33">
        <v>0</v>
      </c>
      <c r="M29" s="33">
        <v>0</v>
      </c>
      <c r="N29" s="33">
        <v>2</v>
      </c>
      <c r="O29" s="33">
        <v>0</v>
      </c>
      <c r="P29" s="33">
        <v>0</v>
      </c>
      <c r="Q29" s="33">
        <v>0</v>
      </c>
      <c r="R29" s="33">
        <v>0</v>
      </c>
      <c r="S29" s="33">
        <v>75</v>
      </c>
      <c r="T29" s="33">
        <v>8</v>
      </c>
      <c r="U29" s="33">
        <v>9</v>
      </c>
      <c r="V29" s="33">
        <v>0</v>
      </c>
      <c r="W29" s="33">
        <v>92</v>
      </c>
    </row>
    <row r="30" spans="2:23" ht="20.100000000000001" customHeight="1" thickBot="1" x14ac:dyDescent="0.25">
      <c r="B30" s="4" t="s">
        <v>216</v>
      </c>
      <c r="C30" s="32">
        <v>37</v>
      </c>
      <c r="D30" s="32">
        <v>1</v>
      </c>
      <c r="E30" s="32">
        <v>1</v>
      </c>
      <c r="F30" s="32">
        <v>39</v>
      </c>
      <c r="G30" s="32">
        <v>18</v>
      </c>
      <c r="H30" s="32">
        <v>0</v>
      </c>
      <c r="I30" s="32">
        <v>0</v>
      </c>
      <c r="J30" s="32">
        <v>18</v>
      </c>
      <c r="K30" s="32">
        <v>19</v>
      </c>
      <c r="L30" s="32">
        <v>1</v>
      </c>
      <c r="M30" s="32">
        <v>1</v>
      </c>
      <c r="N30" s="32">
        <v>21</v>
      </c>
      <c r="O30" s="32">
        <v>0</v>
      </c>
      <c r="P30" s="32">
        <v>0</v>
      </c>
      <c r="Q30" s="32">
        <v>0</v>
      </c>
      <c r="R30" s="32">
        <v>0</v>
      </c>
      <c r="S30" s="32">
        <v>107</v>
      </c>
      <c r="T30" s="32">
        <v>5</v>
      </c>
      <c r="U30" s="32">
        <v>3</v>
      </c>
      <c r="V30" s="32">
        <v>2</v>
      </c>
      <c r="W30" s="32">
        <v>117</v>
      </c>
    </row>
    <row r="31" spans="2:23" ht="20.100000000000001" customHeight="1" thickBot="1" x14ac:dyDescent="0.25">
      <c r="B31" s="4" t="s">
        <v>217</v>
      </c>
      <c r="C31" s="20">
        <v>4</v>
      </c>
      <c r="D31" s="20">
        <v>1</v>
      </c>
      <c r="E31" s="20">
        <v>0</v>
      </c>
      <c r="F31" s="20">
        <v>5</v>
      </c>
      <c r="G31" s="20">
        <v>1</v>
      </c>
      <c r="H31" s="20">
        <v>0</v>
      </c>
      <c r="I31" s="20">
        <v>0</v>
      </c>
      <c r="J31" s="20">
        <v>1</v>
      </c>
      <c r="K31" s="20">
        <v>3</v>
      </c>
      <c r="L31" s="20">
        <v>1</v>
      </c>
      <c r="M31" s="20">
        <v>0</v>
      </c>
      <c r="N31" s="20">
        <v>4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</row>
    <row r="32" spans="2:23" ht="20.100000000000001" customHeight="1" thickBot="1" x14ac:dyDescent="0.25">
      <c r="B32" s="4" t="s">
        <v>218</v>
      </c>
      <c r="C32" s="20">
        <v>52</v>
      </c>
      <c r="D32" s="20">
        <v>0</v>
      </c>
      <c r="E32" s="20">
        <v>0</v>
      </c>
      <c r="F32" s="20">
        <v>52</v>
      </c>
      <c r="G32" s="20">
        <v>40</v>
      </c>
      <c r="H32" s="20">
        <v>0</v>
      </c>
      <c r="I32" s="20">
        <v>0</v>
      </c>
      <c r="J32" s="20">
        <v>40</v>
      </c>
      <c r="K32" s="20">
        <v>12</v>
      </c>
      <c r="L32" s="20">
        <v>0</v>
      </c>
      <c r="M32" s="20">
        <v>0</v>
      </c>
      <c r="N32" s="20">
        <v>12</v>
      </c>
      <c r="O32" s="20">
        <v>0</v>
      </c>
      <c r="P32" s="20">
        <v>0</v>
      </c>
      <c r="Q32" s="20">
        <v>0</v>
      </c>
      <c r="R32" s="20">
        <v>0</v>
      </c>
      <c r="S32" s="20">
        <v>53</v>
      </c>
      <c r="T32" s="20">
        <v>0</v>
      </c>
      <c r="U32" s="20">
        <v>0</v>
      </c>
      <c r="V32" s="20">
        <v>1</v>
      </c>
      <c r="W32" s="20">
        <v>54</v>
      </c>
    </row>
    <row r="33" spans="2:23" ht="20.100000000000001" customHeight="1" thickBot="1" x14ac:dyDescent="0.25">
      <c r="B33" s="4" t="s">
        <v>219</v>
      </c>
      <c r="C33" s="20">
        <v>32</v>
      </c>
      <c r="D33" s="20">
        <v>0</v>
      </c>
      <c r="E33" s="20">
        <v>6</v>
      </c>
      <c r="F33" s="20">
        <v>38</v>
      </c>
      <c r="G33" s="20">
        <v>0</v>
      </c>
      <c r="H33" s="20">
        <v>0</v>
      </c>
      <c r="I33" s="20">
        <v>0</v>
      </c>
      <c r="J33" s="20">
        <v>0</v>
      </c>
      <c r="K33" s="20">
        <v>32</v>
      </c>
      <c r="L33" s="20">
        <v>0</v>
      </c>
      <c r="M33" s="20">
        <v>6</v>
      </c>
      <c r="N33" s="20">
        <v>38</v>
      </c>
      <c r="O33" s="20">
        <v>0</v>
      </c>
      <c r="P33" s="20">
        <v>0</v>
      </c>
      <c r="Q33" s="20">
        <v>0</v>
      </c>
      <c r="R33" s="20">
        <v>0</v>
      </c>
      <c r="S33" s="20">
        <v>38</v>
      </c>
      <c r="T33" s="20">
        <v>0</v>
      </c>
      <c r="U33" s="20">
        <v>0</v>
      </c>
      <c r="V33" s="20">
        <v>0</v>
      </c>
      <c r="W33" s="20">
        <v>38</v>
      </c>
    </row>
    <row r="34" spans="2:23" ht="20.100000000000001" customHeight="1" thickBot="1" x14ac:dyDescent="0.25">
      <c r="B34" s="4" t="s">
        <v>220</v>
      </c>
      <c r="C34" s="20">
        <v>4</v>
      </c>
      <c r="D34" s="20">
        <v>0</v>
      </c>
      <c r="E34" s="20">
        <v>0</v>
      </c>
      <c r="F34" s="20">
        <v>4</v>
      </c>
      <c r="G34" s="20">
        <v>3</v>
      </c>
      <c r="H34" s="20">
        <v>0</v>
      </c>
      <c r="I34" s="20">
        <v>0</v>
      </c>
      <c r="J34" s="20">
        <v>3</v>
      </c>
      <c r="K34" s="20">
        <v>1</v>
      </c>
      <c r="L34" s="20">
        <v>0</v>
      </c>
      <c r="M34" s="20">
        <v>0</v>
      </c>
      <c r="N34" s="20">
        <v>1</v>
      </c>
      <c r="O34" s="20">
        <v>0</v>
      </c>
      <c r="P34" s="20">
        <v>0</v>
      </c>
      <c r="Q34" s="20">
        <v>0</v>
      </c>
      <c r="R34" s="20">
        <v>0</v>
      </c>
      <c r="S34" s="20">
        <v>7</v>
      </c>
      <c r="T34" s="20">
        <v>0</v>
      </c>
      <c r="U34" s="20">
        <v>5</v>
      </c>
      <c r="V34" s="20">
        <v>0</v>
      </c>
      <c r="W34" s="20">
        <v>12</v>
      </c>
    </row>
    <row r="35" spans="2:23" ht="20.100000000000001" customHeight="1" thickBot="1" x14ac:dyDescent="0.25">
      <c r="B35" s="4" t="s">
        <v>221</v>
      </c>
      <c r="C35" s="20">
        <v>40</v>
      </c>
      <c r="D35" s="20">
        <v>0</v>
      </c>
      <c r="E35" s="20">
        <v>1</v>
      </c>
      <c r="F35" s="20">
        <v>41</v>
      </c>
      <c r="G35" s="20">
        <v>0</v>
      </c>
      <c r="H35" s="20">
        <v>0</v>
      </c>
      <c r="I35" s="20">
        <v>0</v>
      </c>
      <c r="J35" s="20">
        <v>0</v>
      </c>
      <c r="K35" s="20">
        <v>40</v>
      </c>
      <c r="L35" s="20">
        <v>0</v>
      </c>
      <c r="M35" s="20">
        <v>1</v>
      </c>
      <c r="N35" s="20">
        <v>41</v>
      </c>
      <c r="O35" s="20">
        <v>0</v>
      </c>
      <c r="P35" s="20">
        <v>0</v>
      </c>
      <c r="Q35" s="20">
        <v>0</v>
      </c>
      <c r="R35" s="20">
        <v>0</v>
      </c>
      <c r="S35" s="20">
        <v>157</v>
      </c>
      <c r="T35" s="20">
        <v>66</v>
      </c>
      <c r="U35" s="20">
        <v>0</v>
      </c>
      <c r="V35" s="20">
        <v>0</v>
      </c>
      <c r="W35" s="20">
        <v>223</v>
      </c>
    </row>
    <row r="36" spans="2:23" ht="20.100000000000001" customHeight="1" thickBot="1" x14ac:dyDescent="0.25">
      <c r="B36" s="4" t="s">
        <v>222</v>
      </c>
      <c r="C36" s="20">
        <v>29</v>
      </c>
      <c r="D36" s="20">
        <v>0</v>
      </c>
      <c r="E36" s="20">
        <v>0</v>
      </c>
      <c r="F36" s="20">
        <v>29</v>
      </c>
      <c r="G36" s="20">
        <v>8</v>
      </c>
      <c r="H36" s="20">
        <v>0</v>
      </c>
      <c r="I36" s="20">
        <v>0</v>
      </c>
      <c r="J36" s="20">
        <v>8</v>
      </c>
      <c r="K36" s="20">
        <v>21</v>
      </c>
      <c r="L36" s="20">
        <v>0</v>
      </c>
      <c r="M36" s="20">
        <v>0</v>
      </c>
      <c r="N36" s="20">
        <v>21</v>
      </c>
      <c r="O36" s="20">
        <v>0</v>
      </c>
      <c r="P36" s="20">
        <v>0</v>
      </c>
      <c r="Q36" s="20">
        <v>0</v>
      </c>
      <c r="R36" s="20">
        <v>0</v>
      </c>
      <c r="S36" s="20">
        <v>4</v>
      </c>
      <c r="T36" s="20">
        <v>0</v>
      </c>
      <c r="U36" s="20">
        <v>0</v>
      </c>
      <c r="V36" s="20">
        <v>0</v>
      </c>
      <c r="W36" s="20">
        <v>4</v>
      </c>
    </row>
    <row r="37" spans="2:23" ht="20.100000000000001" customHeight="1" thickBot="1" x14ac:dyDescent="0.25">
      <c r="B37" s="4" t="s">
        <v>223</v>
      </c>
      <c r="C37" s="20">
        <v>35</v>
      </c>
      <c r="D37" s="20">
        <v>0</v>
      </c>
      <c r="E37" s="20">
        <v>3</v>
      </c>
      <c r="F37" s="20">
        <v>38</v>
      </c>
      <c r="G37" s="20">
        <v>0</v>
      </c>
      <c r="H37" s="20">
        <v>0</v>
      </c>
      <c r="I37" s="20">
        <v>0</v>
      </c>
      <c r="J37" s="20">
        <v>0</v>
      </c>
      <c r="K37" s="20">
        <v>35</v>
      </c>
      <c r="L37" s="20">
        <v>0</v>
      </c>
      <c r="M37" s="20">
        <v>3</v>
      </c>
      <c r="N37" s="20">
        <v>38</v>
      </c>
      <c r="O37" s="20">
        <v>0</v>
      </c>
      <c r="P37" s="20">
        <v>0</v>
      </c>
      <c r="Q37" s="20">
        <v>0</v>
      </c>
      <c r="R37" s="20">
        <v>0</v>
      </c>
      <c r="S37" s="20">
        <v>98</v>
      </c>
      <c r="T37" s="20">
        <v>10</v>
      </c>
      <c r="U37" s="20">
        <v>6</v>
      </c>
      <c r="V37" s="20">
        <v>0</v>
      </c>
      <c r="W37" s="20">
        <v>114</v>
      </c>
    </row>
    <row r="38" spans="2:23" ht="20.100000000000001" customHeight="1" thickBot="1" x14ac:dyDescent="0.25">
      <c r="B38" s="4" t="s">
        <v>224</v>
      </c>
      <c r="C38" s="20">
        <v>73</v>
      </c>
      <c r="D38" s="20">
        <v>1</v>
      </c>
      <c r="E38" s="20">
        <v>8</v>
      </c>
      <c r="F38" s="20">
        <v>82</v>
      </c>
      <c r="G38" s="20">
        <v>19</v>
      </c>
      <c r="H38" s="20">
        <v>0</v>
      </c>
      <c r="I38" s="20">
        <v>2</v>
      </c>
      <c r="J38" s="20">
        <v>21</v>
      </c>
      <c r="K38" s="20">
        <v>54</v>
      </c>
      <c r="L38" s="20">
        <v>1</v>
      </c>
      <c r="M38" s="20">
        <v>6</v>
      </c>
      <c r="N38" s="20">
        <v>61</v>
      </c>
      <c r="O38" s="20">
        <v>0</v>
      </c>
      <c r="P38" s="20">
        <v>0</v>
      </c>
      <c r="Q38" s="20">
        <v>0</v>
      </c>
      <c r="R38" s="20">
        <v>0</v>
      </c>
      <c r="S38" s="20">
        <v>73</v>
      </c>
      <c r="T38" s="20">
        <v>9</v>
      </c>
      <c r="U38" s="20">
        <v>13</v>
      </c>
      <c r="V38" s="20">
        <v>14</v>
      </c>
      <c r="W38" s="20">
        <v>109</v>
      </c>
    </row>
    <row r="39" spans="2:23" ht="20.100000000000001" customHeight="1" thickBot="1" x14ac:dyDescent="0.25">
      <c r="B39" s="4" t="s">
        <v>225</v>
      </c>
      <c r="C39" s="20">
        <v>27</v>
      </c>
      <c r="D39" s="20">
        <v>0</v>
      </c>
      <c r="E39" s="20">
        <v>0</v>
      </c>
      <c r="F39" s="20">
        <v>27</v>
      </c>
      <c r="G39" s="20">
        <v>5</v>
      </c>
      <c r="H39" s="20">
        <v>0</v>
      </c>
      <c r="I39" s="20">
        <v>0</v>
      </c>
      <c r="J39" s="20">
        <v>5</v>
      </c>
      <c r="K39" s="20">
        <v>22</v>
      </c>
      <c r="L39" s="20">
        <v>0</v>
      </c>
      <c r="M39" s="20">
        <v>0</v>
      </c>
      <c r="N39" s="20">
        <v>22</v>
      </c>
      <c r="O39" s="20">
        <v>0</v>
      </c>
      <c r="P39" s="20">
        <v>0</v>
      </c>
      <c r="Q39" s="20">
        <v>0</v>
      </c>
      <c r="R39" s="20">
        <v>0</v>
      </c>
      <c r="S39" s="20">
        <v>4</v>
      </c>
      <c r="T39" s="20">
        <v>3</v>
      </c>
      <c r="U39" s="20">
        <v>1</v>
      </c>
      <c r="V39" s="20">
        <v>2</v>
      </c>
      <c r="W39" s="20">
        <v>10</v>
      </c>
    </row>
    <row r="40" spans="2:23" ht="20.100000000000001" customHeight="1" thickBot="1" x14ac:dyDescent="0.25">
      <c r="B40" s="4" t="s">
        <v>226</v>
      </c>
      <c r="C40" s="20">
        <v>23</v>
      </c>
      <c r="D40" s="20">
        <v>7</v>
      </c>
      <c r="E40" s="20">
        <v>8</v>
      </c>
      <c r="F40" s="20">
        <v>38</v>
      </c>
      <c r="G40" s="20">
        <v>10</v>
      </c>
      <c r="H40" s="20">
        <v>6</v>
      </c>
      <c r="I40" s="20">
        <v>1</v>
      </c>
      <c r="J40" s="20">
        <v>17</v>
      </c>
      <c r="K40" s="20">
        <v>13</v>
      </c>
      <c r="L40" s="20">
        <v>1</v>
      </c>
      <c r="M40" s="20">
        <v>7</v>
      </c>
      <c r="N40" s="20">
        <v>21</v>
      </c>
      <c r="O40" s="20">
        <v>0</v>
      </c>
      <c r="P40" s="20">
        <v>0</v>
      </c>
      <c r="Q40" s="20">
        <v>0</v>
      </c>
      <c r="R40" s="20">
        <v>0</v>
      </c>
      <c r="S40" s="20">
        <v>44</v>
      </c>
      <c r="T40" s="20">
        <v>19</v>
      </c>
      <c r="U40" s="20">
        <v>14</v>
      </c>
      <c r="V40" s="20">
        <v>2</v>
      </c>
      <c r="W40" s="20">
        <v>79</v>
      </c>
    </row>
    <row r="41" spans="2:23" ht="20.100000000000001" customHeight="1" thickBot="1" x14ac:dyDescent="0.25">
      <c r="B41" s="4" t="s">
        <v>227</v>
      </c>
      <c r="C41" s="20">
        <v>88</v>
      </c>
      <c r="D41" s="20">
        <v>28</v>
      </c>
      <c r="E41" s="20">
        <v>35</v>
      </c>
      <c r="F41" s="20">
        <v>151</v>
      </c>
      <c r="G41" s="20">
        <v>27</v>
      </c>
      <c r="H41" s="20">
        <v>0</v>
      </c>
      <c r="I41" s="20">
        <v>2</v>
      </c>
      <c r="J41" s="20">
        <v>29</v>
      </c>
      <c r="K41" s="20">
        <v>61</v>
      </c>
      <c r="L41" s="20">
        <v>28</v>
      </c>
      <c r="M41" s="20">
        <v>33</v>
      </c>
      <c r="N41" s="20">
        <v>122</v>
      </c>
      <c r="O41" s="20">
        <v>0</v>
      </c>
      <c r="P41" s="20">
        <v>0</v>
      </c>
      <c r="Q41" s="20">
        <v>0</v>
      </c>
      <c r="R41" s="20">
        <v>0</v>
      </c>
      <c r="S41" s="20">
        <v>242</v>
      </c>
      <c r="T41" s="20">
        <v>26</v>
      </c>
      <c r="U41" s="20">
        <v>44</v>
      </c>
      <c r="V41" s="20">
        <v>33</v>
      </c>
      <c r="W41" s="20">
        <v>345</v>
      </c>
    </row>
    <row r="42" spans="2:23" ht="20.100000000000001" customHeight="1" thickBot="1" x14ac:dyDescent="0.25">
      <c r="B42" s="4" t="s">
        <v>228</v>
      </c>
      <c r="C42" s="20">
        <v>413</v>
      </c>
      <c r="D42" s="20">
        <v>12</v>
      </c>
      <c r="E42" s="20">
        <v>37</v>
      </c>
      <c r="F42" s="20">
        <v>462</v>
      </c>
      <c r="G42" s="20">
        <v>151</v>
      </c>
      <c r="H42" s="20">
        <v>4</v>
      </c>
      <c r="I42" s="20">
        <v>6</v>
      </c>
      <c r="J42" s="20">
        <v>161</v>
      </c>
      <c r="K42" s="20">
        <v>258</v>
      </c>
      <c r="L42" s="20">
        <v>8</v>
      </c>
      <c r="M42" s="20">
        <v>31</v>
      </c>
      <c r="N42" s="20">
        <v>297</v>
      </c>
      <c r="O42" s="20">
        <v>4</v>
      </c>
      <c r="P42" s="20">
        <v>0</v>
      </c>
      <c r="Q42" s="20">
        <v>0</v>
      </c>
      <c r="R42" s="20">
        <v>4</v>
      </c>
      <c r="S42" s="20">
        <v>1335</v>
      </c>
      <c r="T42" s="20">
        <v>258</v>
      </c>
      <c r="U42" s="20">
        <v>194</v>
      </c>
      <c r="V42" s="20">
        <v>127</v>
      </c>
      <c r="W42" s="20">
        <v>1914</v>
      </c>
    </row>
    <row r="43" spans="2:23" ht="20.100000000000001" customHeight="1" thickBot="1" x14ac:dyDescent="0.25">
      <c r="B43" s="4" t="s">
        <v>229</v>
      </c>
      <c r="C43" s="20">
        <v>69</v>
      </c>
      <c r="D43" s="20">
        <v>2</v>
      </c>
      <c r="E43" s="20">
        <v>1</v>
      </c>
      <c r="F43" s="20">
        <v>72</v>
      </c>
      <c r="G43" s="20">
        <v>20</v>
      </c>
      <c r="H43" s="20">
        <v>1</v>
      </c>
      <c r="I43" s="20">
        <v>1</v>
      </c>
      <c r="J43" s="20">
        <v>22</v>
      </c>
      <c r="K43" s="20">
        <v>49</v>
      </c>
      <c r="L43" s="20">
        <v>1</v>
      </c>
      <c r="M43" s="20">
        <v>0</v>
      </c>
      <c r="N43" s="20">
        <v>50</v>
      </c>
      <c r="O43" s="20">
        <v>0</v>
      </c>
      <c r="P43" s="20">
        <v>0</v>
      </c>
      <c r="Q43" s="20">
        <v>0</v>
      </c>
      <c r="R43" s="20">
        <v>0</v>
      </c>
      <c r="S43" s="20">
        <v>206</v>
      </c>
      <c r="T43" s="20">
        <v>30</v>
      </c>
      <c r="U43" s="20">
        <v>32</v>
      </c>
      <c r="V43" s="20">
        <v>20</v>
      </c>
      <c r="W43" s="20">
        <v>288</v>
      </c>
    </row>
    <row r="44" spans="2:23" ht="20.100000000000001" customHeight="1" thickBot="1" x14ac:dyDescent="0.25">
      <c r="B44" s="4" t="s">
        <v>230</v>
      </c>
      <c r="C44" s="20">
        <v>95</v>
      </c>
      <c r="D44" s="20">
        <v>6</v>
      </c>
      <c r="E44" s="20">
        <v>5</v>
      </c>
      <c r="F44" s="20">
        <v>106</v>
      </c>
      <c r="G44" s="20">
        <v>18</v>
      </c>
      <c r="H44" s="20">
        <v>1</v>
      </c>
      <c r="I44" s="20">
        <v>1</v>
      </c>
      <c r="J44" s="20">
        <v>20</v>
      </c>
      <c r="K44" s="20">
        <v>77</v>
      </c>
      <c r="L44" s="20">
        <v>5</v>
      </c>
      <c r="M44" s="20">
        <v>4</v>
      </c>
      <c r="N44" s="20">
        <v>86</v>
      </c>
      <c r="O44" s="20">
        <v>0</v>
      </c>
      <c r="P44" s="20">
        <v>0</v>
      </c>
      <c r="Q44" s="20">
        <v>0</v>
      </c>
      <c r="R44" s="20">
        <v>0</v>
      </c>
      <c r="S44" s="20">
        <v>143</v>
      </c>
      <c r="T44" s="20">
        <v>45</v>
      </c>
      <c r="U44" s="20">
        <v>15</v>
      </c>
      <c r="V44" s="20">
        <v>11</v>
      </c>
      <c r="W44" s="20">
        <v>214</v>
      </c>
    </row>
    <row r="45" spans="2:23" ht="20.100000000000001" customHeight="1" thickBot="1" x14ac:dyDescent="0.25">
      <c r="B45" s="4" t="s">
        <v>231</v>
      </c>
      <c r="C45" s="20">
        <v>39</v>
      </c>
      <c r="D45" s="20">
        <v>0</v>
      </c>
      <c r="E45" s="20">
        <v>4</v>
      </c>
      <c r="F45" s="20">
        <v>43</v>
      </c>
      <c r="G45" s="20">
        <v>23</v>
      </c>
      <c r="H45" s="20">
        <v>0</v>
      </c>
      <c r="I45" s="20">
        <v>0</v>
      </c>
      <c r="J45" s="20">
        <v>23</v>
      </c>
      <c r="K45" s="20">
        <v>16</v>
      </c>
      <c r="L45" s="20">
        <v>0</v>
      </c>
      <c r="M45" s="20">
        <v>4</v>
      </c>
      <c r="N45" s="20">
        <v>20</v>
      </c>
      <c r="O45" s="20">
        <v>0</v>
      </c>
      <c r="P45" s="20">
        <v>0</v>
      </c>
      <c r="Q45" s="20">
        <v>0</v>
      </c>
      <c r="R45" s="20">
        <v>0</v>
      </c>
      <c r="S45" s="20">
        <v>257</v>
      </c>
      <c r="T45" s="20">
        <v>102</v>
      </c>
      <c r="U45" s="20">
        <v>32</v>
      </c>
      <c r="V45" s="20">
        <v>68</v>
      </c>
      <c r="W45" s="20">
        <v>459</v>
      </c>
    </row>
    <row r="46" spans="2:23" ht="20.100000000000001" customHeight="1" thickBot="1" x14ac:dyDescent="0.25">
      <c r="B46" s="4" t="s">
        <v>232</v>
      </c>
      <c r="C46" s="20">
        <v>350</v>
      </c>
      <c r="D46" s="20">
        <v>21</v>
      </c>
      <c r="E46" s="20">
        <v>32</v>
      </c>
      <c r="F46" s="20">
        <v>403</v>
      </c>
      <c r="G46" s="20">
        <v>104</v>
      </c>
      <c r="H46" s="20">
        <v>1</v>
      </c>
      <c r="I46" s="20">
        <v>0</v>
      </c>
      <c r="J46" s="20">
        <v>105</v>
      </c>
      <c r="K46" s="20">
        <v>246</v>
      </c>
      <c r="L46" s="20">
        <v>20</v>
      </c>
      <c r="M46" s="20">
        <v>32</v>
      </c>
      <c r="N46" s="20">
        <v>298</v>
      </c>
      <c r="O46" s="20">
        <v>0</v>
      </c>
      <c r="P46" s="20">
        <v>0</v>
      </c>
      <c r="Q46" s="20">
        <v>0</v>
      </c>
      <c r="R46" s="20">
        <v>0</v>
      </c>
      <c r="S46" s="20">
        <v>711</v>
      </c>
      <c r="T46" s="20">
        <v>118</v>
      </c>
      <c r="U46" s="20">
        <v>90</v>
      </c>
      <c r="V46" s="20">
        <v>34</v>
      </c>
      <c r="W46" s="20">
        <v>953</v>
      </c>
    </row>
    <row r="47" spans="2:23" ht="20.100000000000001" customHeight="1" thickBot="1" x14ac:dyDescent="0.25">
      <c r="B47" s="4" t="s">
        <v>233</v>
      </c>
      <c r="C47" s="20">
        <v>54</v>
      </c>
      <c r="D47" s="20">
        <v>1</v>
      </c>
      <c r="E47" s="20">
        <v>5</v>
      </c>
      <c r="F47" s="20">
        <v>60</v>
      </c>
      <c r="G47" s="20">
        <v>33</v>
      </c>
      <c r="H47" s="20">
        <v>1</v>
      </c>
      <c r="I47" s="20">
        <v>1</v>
      </c>
      <c r="J47" s="20">
        <v>35</v>
      </c>
      <c r="K47" s="20">
        <v>21</v>
      </c>
      <c r="L47" s="20">
        <v>0</v>
      </c>
      <c r="M47" s="20">
        <v>4</v>
      </c>
      <c r="N47" s="20">
        <v>25</v>
      </c>
      <c r="O47" s="20">
        <v>0</v>
      </c>
      <c r="P47" s="20">
        <v>0</v>
      </c>
      <c r="Q47" s="20">
        <v>0</v>
      </c>
      <c r="R47" s="20">
        <v>0</v>
      </c>
      <c r="S47" s="20">
        <v>194</v>
      </c>
      <c r="T47" s="20">
        <v>31</v>
      </c>
      <c r="U47" s="20">
        <v>8</v>
      </c>
      <c r="V47" s="20">
        <v>28</v>
      </c>
      <c r="W47" s="20">
        <v>261</v>
      </c>
    </row>
    <row r="48" spans="2:23" ht="20.100000000000001" customHeight="1" thickBot="1" x14ac:dyDescent="0.25">
      <c r="B48" s="4" t="s">
        <v>234</v>
      </c>
      <c r="C48" s="20">
        <v>677</v>
      </c>
      <c r="D48" s="20">
        <v>62</v>
      </c>
      <c r="E48" s="20">
        <v>58</v>
      </c>
      <c r="F48" s="20">
        <v>797</v>
      </c>
      <c r="G48" s="20">
        <v>78</v>
      </c>
      <c r="H48" s="20">
        <v>7</v>
      </c>
      <c r="I48" s="20">
        <v>5</v>
      </c>
      <c r="J48" s="20">
        <v>90</v>
      </c>
      <c r="K48" s="20">
        <v>591</v>
      </c>
      <c r="L48" s="20">
        <v>55</v>
      </c>
      <c r="M48" s="20">
        <v>53</v>
      </c>
      <c r="N48" s="20">
        <v>699</v>
      </c>
      <c r="O48" s="20">
        <v>8</v>
      </c>
      <c r="P48" s="20">
        <v>0</v>
      </c>
      <c r="Q48" s="20">
        <v>0</v>
      </c>
      <c r="R48" s="20">
        <v>8</v>
      </c>
      <c r="S48" s="20">
        <v>997</v>
      </c>
      <c r="T48" s="20">
        <v>150</v>
      </c>
      <c r="U48" s="20">
        <v>70</v>
      </c>
      <c r="V48" s="20">
        <v>115</v>
      </c>
      <c r="W48" s="20">
        <v>1332</v>
      </c>
    </row>
    <row r="49" spans="2:23" ht="20.100000000000001" customHeight="1" thickBot="1" x14ac:dyDescent="0.25">
      <c r="B49" s="4" t="s">
        <v>235</v>
      </c>
      <c r="C49" s="20">
        <v>86</v>
      </c>
      <c r="D49" s="20">
        <v>2</v>
      </c>
      <c r="E49" s="20">
        <v>5</v>
      </c>
      <c r="F49" s="20">
        <v>93</v>
      </c>
      <c r="G49" s="20">
        <v>42</v>
      </c>
      <c r="H49" s="20">
        <v>0</v>
      </c>
      <c r="I49" s="20">
        <v>0</v>
      </c>
      <c r="J49" s="20">
        <v>42</v>
      </c>
      <c r="K49" s="20">
        <v>44</v>
      </c>
      <c r="L49" s="20">
        <v>2</v>
      </c>
      <c r="M49" s="20">
        <v>5</v>
      </c>
      <c r="N49" s="20">
        <v>51</v>
      </c>
      <c r="O49" s="20">
        <v>0</v>
      </c>
      <c r="P49" s="20">
        <v>0</v>
      </c>
      <c r="Q49" s="20">
        <v>0</v>
      </c>
      <c r="R49" s="20">
        <v>0</v>
      </c>
      <c r="S49" s="20">
        <v>174</v>
      </c>
      <c r="T49" s="20">
        <v>28</v>
      </c>
      <c r="U49" s="20">
        <v>14</v>
      </c>
      <c r="V49" s="20">
        <v>7</v>
      </c>
      <c r="W49" s="20">
        <v>223</v>
      </c>
    </row>
    <row r="50" spans="2:23" ht="20.100000000000001" customHeight="1" thickBot="1" x14ac:dyDescent="0.25">
      <c r="B50" s="4" t="s">
        <v>236</v>
      </c>
      <c r="C50" s="20">
        <v>53</v>
      </c>
      <c r="D50" s="20">
        <v>0</v>
      </c>
      <c r="E50" s="20">
        <v>5</v>
      </c>
      <c r="F50" s="20">
        <v>58</v>
      </c>
      <c r="G50" s="20">
        <v>9</v>
      </c>
      <c r="H50" s="20">
        <v>0</v>
      </c>
      <c r="I50" s="20">
        <v>0</v>
      </c>
      <c r="J50" s="20">
        <v>9</v>
      </c>
      <c r="K50" s="20">
        <v>44</v>
      </c>
      <c r="L50" s="20">
        <v>0</v>
      </c>
      <c r="M50" s="20">
        <v>5</v>
      </c>
      <c r="N50" s="20">
        <v>49</v>
      </c>
      <c r="O50" s="20">
        <v>0</v>
      </c>
      <c r="P50" s="20">
        <v>0</v>
      </c>
      <c r="Q50" s="20">
        <v>0</v>
      </c>
      <c r="R50" s="20">
        <v>0</v>
      </c>
      <c r="S50" s="20">
        <v>87</v>
      </c>
      <c r="T50" s="20">
        <v>7</v>
      </c>
      <c r="U50" s="20">
        <v>10</v>
      </c>
      <c r="V50" s="20">
        <v>2</v>
      </c>
      <c r="W50" s="20">
        <v>106</v>
      </c>
    </row>
    <row r="51" spans="2:23" ht="20.100000000000001" customHeight="1" thickBot="1" x14ac:dyDescent="0.25">
      <c r="B51" s="4" t="s">
        <v>237</v>
      </c>
      <c r="C51" s="20">
        <v>109</v>
      </c>
      <c r="D51" s="20">
        <v>2</v>
      </c>
      <c r="E51" s="20">
        <v>4</v>
      </c>
      <c r="F51" s="20">
        <v>115</v>
      </c>
      <c r="G51" s="20">
        <v>37</v>
      </c>
      <c r="H51" s="20">
        <v>0</v>
      </c>
      <c r="I51" s="20">
        <v>0</v>
      </c>
      <c r="J51" s="20">
        <v>37</v>
      </c>
      <c r="K51" s="20">
        <v>72</v>
      </c>
      <c r="L51" s="20">
        <v>2</v>
      </c>
      <c r="M51" s="20">
        <v>4</v>
      </c>
      <c r="N51" s="20">
        <v>78</v>
      </c>
      <c r="O51" s="20">
        <v>0</v>
      </c>
      <c r="P51" s="20">
        <v>0</v>
      </c>
      <c r="Q51" s="20">
        <v>0</v>
      </c>
      <c r="R51" s="20">
        <v>0</v>
      </c>
      <c r="S51" s="20">
        <v>360</v>
      </c>
      <c r="T51" s="20">
        <v>28</v>
      </c>
      <c r="U51" s="20">
        <v>20</v>
      </c>
      <c r="V51" s="20">
        <v>6</v>
      </c>
      <c r="W51" s="20">
        <v>414</v>
      </c>
    </row>
    <row r="52" spans="2:23" ht="20.100000000000001" customHeight="1" thickBot="1" x14ac:dyDescent="0.25">
      <c r="B52" s="4" t="s">
        <v>238</v>
      </c>
      <c r="C52" s="20">
        <v>18</v>
      </c>
      <c r="D52" s="20">
        <v>0</v>
      </c>
      <c r="E52" s="20">
        <v>1</v>
      </c>
      <c r="F52" s="20">
        <v>19</v>
      </c>
      <c r="G52" s="20">
        <v>7</v>
      </c>
      <c r="H52" s="20">
        <v>0</v>
      </c>
      <c r="I52" s="20">
        <v>1</v>
      </c>
      <c r="J52" s="20">
        <v>8</v>
      </c>
      <c r="K52" s="20">
        <v>11</v>
      </c>
      <c r="L52" s="20">
        <v>0</v>
      </c>
      <c r="M52" s="20">
        <v>0</v>
      </c>
      <c r="N52" s="20">
        <v>11</v>
      </c>
      <c r="O52" s="20">
        <v>0</v>
      </c>
      <c r="P52" s="20">
        <v>0</v>
      </c>
      <c r="Q52" s="20">
        <v>0</v>
      </c>
      <c r="R52" s="20">
        <v>0</v>
      </c>
      <c r="S52" s="20">
        <v>66</v>
      </c>
      <c r="T52" s="20">
        <v>3</v>
      </c>
      <c r="U52" s="20">
        <v>6</v>
      </c>
      <c r="V52" s="20">
        <v>1</v>
      </c>
      <c r="W52" s="20">
        <v>76</v>
      </c>
    </row>
    <row r="53" spans="2:23" ht="20.100000000000001" customHeight="1" thickBot="1" x14ac:dyDescent="0.25">
      <c r="B53" s="4" t="s">
        <v>239</v>
      </c>
      <c r="C53" s="20">
        <v>57</v>
      </c>
      <c r="D53" s="20">
        <v>1</v>
      </c>
      <c r="E53" s="20">
        <v>2</v>
      </c>
      <c r="F53" s="20">
        <v>60</v>
      </c>
      <c r="G53" s="20">
        <v>25</v>
      </c>
      <c r="H53" s="20">
        <v>0</v>
      </c>
      <c r="I53" s="20">
        <v>0</v>
      </c>
      <c r="J53" s="20">
        <v>25</v>
      </c>
      <c r="K53" s="20">
        <v>32</v>
      </c>
      <c r="L53" s="20">
        <v>1</v>
      </c>
      <c r="M53" s="20">
        <v>2</v>
      </c>
      <c r="N53" s="20">
        <v>35</v>
      </c>
      <c r="O53" s="20">
        <v>0</v>
      </c>
      <c r="P53" s="20">
        <v>0</v>
      </c>
      <c r="Q53" s="20">
        <v>0</v>
      </c>
      <c r="R53" s="20">
        <v>0</v>
      </c>
      <c r="S53" s="20">
        <v>112</v>
      </c>
      <c r="T53" s="20">
        <v>13</v>
      </c>
      <c r="U53" s="20">
        <v>19</v>
      </c>
      <c r="V53" s="20">
        <v>5</v>
      </c>
      <c r="W53" s="20">
        <v>149</v>
      </c>
    </row>
    <row r="54" spans="2:23" ht="20.100000000000001" customHeight="1" thickBot="1" x14ac:dyDescent="0.25">
      <c r="B54" s="4" t="s">
        <v>240</v>
      </c>
      <c r="C54" s="20">
        <v>118</v>
      </c>
      <c r="D54" s="20">
        <v>3</v>
      </c>
      <c r="E54" s="20">
        <v>2</v>
      </c>
      <c r="F54" s="20">
        <v>123</v>
      </c>
      <c r="G54" s="20">
        <v>55</v>
      </c>
      <c r="H54" s="20">
        <v>0</v>
      </c>
      <c r="I54" s="20">
        <v>1</v>
      </c>
      <c r="J54" s="20">
        <v>56</v>
      </c>
      <c r="K54" s="20">
        <v>63</v>
      </c>
      <c r="L54" s="20">
        <v>3</v>
      </c>
      <c r="M54" s="20">
        <v>1</v>
      </c>
      <c r="N54" s="20">
        <v>67</v>
      </c>
      <c r="O54" s="20">
        <v>0</v>
      </c>
      <c r="P54" s="20">
        <v>0</v>
      </c>
      <c r="Q54" s="20">
        <v>0</v>
      </c>
      <c r="R54" s="20">
        <v>0</v>
      </c>
      <c r="S54" s="20">
        <v>152</v>
      </c>
      <c r="T54" s="20">
        <v>17</v>
      </c>
      <c r="U54" s="20">
        <v>11</v>
      </c>
      <c r="V54" s="20">
        <v>15</v>
      </c>
      <c r="W54" s="20">
        <v>195</v>
      </c>
    </row>
    <row r="55" spans="2:23" ht="20.100000000000001" customHeight="1" thickBot="1" x14ac:dyDescent="0.25">
      <c r="B55" s="4" t="s">
        <v>241</v>
      </c>
      <c r="C55" s="20">
        <v>622</v>
      </c>
      <c r="D55" s="20">
        <v>44</v>
      </c>
      <c r="E55" s="20">
        <v>76</v>
      </c>
      <c r="F55" s="20">
        <v>742</v>
      </c>
      <c r="G55" s="20">
        <v>172</v>
      </c>
      <c r="H55" s="20">
        <v>3</v>
      </c>
      <c r="I55" s="20">
        <v>10</v>
      </c>
      <c r="J55" s="20">
        <v>185</v>
      </c>
      <c r="K55" s="20">
        <v>450</v>
      </c>
      <c r="L55" s="20">
        <v>41</v>
      </c>
      <c r="M55" s="20">
        <v>66</v>
      </c>
      <c r="N55" s="20">
        <v>557</v>
      </c>
      <c r="O55" s="20">
        <v>0</v>
      </c>
      <c r="P55" s="20">
        <v>0</v>
      </c>
      <c r="Q55" s="20">
        <v>0</v>
      </c>
      <c r="R55" s="20">
        <v>0</v>
      </c>
      <c r="S55" s="20">
        <v>1646</v>
      </c>
      <c r="T55" s="20">
        <v>446</v>
      </c>
      <c r="U55" s="20">
        <v>230</v>
      </c>
      <c r="V55" s="20">
        <v>130</v>
      </c>
      <c r="W55" s="20">
        <v>2452</v>
      </c>
    </row>
    <row r="56" spans="2:23" ht="20.100000000000001" customHeight="1" thickBot="1" x14ac:dyDescent="0.25">
      <c r="B56" s="4" t="s">
        <v>242</v>
      </c>
      <c r="C56" s="20">
        <v>238</v>
      </c>
      <c r="D56" s="20">
        <v>7</v>
      </c>
      <c r="E56" s="20">
        <v>12</v>
      </c>
      <c r="F56" s="20">
        <v>257</v>
      </c>
      <c r="G56" s="20">
        <v>146</v>
      </c>
      <c r="H56" s="20">
        <v>3</v>
      </c>
      <c r="I56" s="20">
        <v>6</v>
      </c>
      <c r="J56" s="20">
        <v>155</v>
      </c>
      <c r="K56" s="20">
        <v>92</v>
      </c>
      <c r="L56" s="20">
        <v>4</v>
      </c>
      <c r="M56" s="20">
        <v>6</v>
      </c>
      <c r="N56" s="20">
        <v>102</v>
      </c>
      <c r="O56" s="20">
        <v>0</v>
      </c>
      <c r="P56" s="20">
        <v>0</v>
      </c>
      <c r="Q56" s="20">
        <v>0</v>
      </c>
      <c r="R56" s="20">
        <v>0</v>
      </c>
      <c r="S56" s="20">
        <v>479</v>
      </c>
      <c r="T56" s="20">
        <v>79</v>
      </c>
      <c r="U56" s="20">
        <v>54</v>
      </c>
      <c r="V56" s="20">
        <v>53</v>
      </c>
      <c r="W56" s="20">
        <v>665</v>
      </c>
    </row>
    <row r="57" spans="2:23" ht="20.100000000000001" customHeight="1" thickBot="1" x14ac:dyDescent="0.25">
      <c r="B57" s="4" t="s">
        <v>243</v>
      </c>
      <c r="C57" s="20">
        <v>58</v>
      </c>
      <c r="D57" s="20">
        <v>4</v>
      </c>
      <c r="E57" s="20">
        <v>1</v>
      </c>
      <c r="F57" s="20">
        <v>63</v>
      </c>
      <c r="G57" s="20">
        <v>10</v>
      </c>
      <c r="H57" s="20">
        <v>0</v>
      </c>
      <c r="I57" s="20">
        <v>0</v>
      </c>
      <c r="J57" s="20">
        <v>10</v>
      </c>
      <c r="K57" s="20">
        <v>48</v>
      </c>
      <c r="L57" s="20">
        <v>4</v>
      </c>
      <c r="M57" s="20">
        <v>1</v>
      </c>
      <c r="N57" s="20">
        <v>53</v>
      </c>
      <c r="O57" s="20">
        <v>0</v>
      </c>
      <c r="P57" s="20">
        <v>0</v>
      </c>
      <c r="Q57" s="20">
        <v>0</v>
      </c>
      <c r="R57" s="20">
        <v>0</v>
      </c>
      <c r="S57" s="20">
        <v>237</v>
      </c>
      <c r="T57" s="20">
        <v>25</v>
      </c>
      <c r="U57" s="20">
        <v>30</v>
      </c>
      <c r="V57" s="20">
        <v>21</v>
      </c>
      <c r="W57" s="20">
        <v>313</v>
      </c>
    </row>
    <row r="58" spans="2:23" ht="20.100000000000001" customHeight="1" thickBot="1" x14ac:dyDescent="0.25">
      <c r="B58" s="4" t="s">
        <v>244</v>
      </c>
      <c r="C58" s="20">
        <v>39</v>
      </c>
      <c r="D58" s="20">
        <v>0</v>
      </c>
      <c r="E58" s="20">
        <v>4</v>
      </c>
      <c r="F58" s="20">
        <v>43</v>
      </c>
      <c r="G58" s="20">
        <v>13</v>
      </c>
      <c r="H58" s="20">
        <v>0</v>
      </c>
      <c r="I58" s="20">
        <v>1</v>
      </c>
      <c r="J58" s="20">
        <v>14</v>
      </c>
      <c r="K58" s="20">
        <v>26</v>
      </c>
      <c r="L58" s="20">
        <v>0</v>
      </c>
      <c r="M58" s="20">
        <v>3</v>
      </c>
      <c r="N58" s="20">
        <v>29</v>
      </c>
      <c r="O58" s="20">
        <v>0</v>
      </c>
      <c r="P58" s="20">
        <v>0</v>
      </c>
      <c r="Q58" s="20">
        <v>0</v>
      </c>
      <c r="R58" s="20">
        <v>0</v>
      </c>
      <c r="S58" s="20">
        <v>115</v>
      </c>
      <c r="T58" s="20">
        <v>29</v>
      </c>
      <c r="U58" s="20">
        <v>2</v>
      </c>
      <c r="V58" s="20">
        <v>3</v>
      </c>
      <c r="W58" s="20">
        <v>149</v>
      </c>
    </row>
    <row r="59" spans="2:23" ht="20.100000000000001" customHeight="1" thickBot="1" x14ac:dyDescent="0.25">
      <c r="B59" s="4" t="s">
        <v>270</v>
      </c>
      <c r="C59" s="20">
        <v>52</v>
      </c>
      <c r="D59" s="20">
        <v>0</v>
      </c>
      <c r="E59" s="20">
        <v>0</v>
      </c>
      <c r="F59" s="20">
        <v>52</v>
      </c>
      <c r="G59" s="20">
        <v>18</v>
      </c>
      <c r="H59" s="20">
        <v>0</v>
      </c>
      <c r="I59" s="20">
        <v>0</v>
      </c>
      <c r="J59" s="20">
        <v>18</v>
      </c>
      <c r="K59" s="20">
        <v>34</v>
      </c>
      <c r="L59" s="20">
        <v>0</v>
      </c>
      <c r="M59" s="20">
        <v>0</v>
      </c>
      <c r="N59" s="20">
        <v>34</v>
      </c>
      <c r="O59" s="20">
        <v>0</v>
      </c>
      <c r="P59" s="20">
        <v>0</v>
      </c>
      <c r="Q59" s="20">
        <v>0</v>
      </c>
      <c r="R59" s="20">
        <v>0</v>
      </c>
      <c r="S59" s="20">
        <v>161</v>
      </c>
      <c r="T59" s="20">
        <v>13</v>
      </c>
      <c r="U59" s="20">
        <v>7</v>
      </c>
      <c r="V59" s="20">
        <v>8</v>
      </c>
      <c r="W59" s="20">
        <v>189</v>
      </c>
    </row>
    <row r="60" spans="2:23" ht="20.100000000000001" customHeight="1" thickBot="1" x14ac:dyDescent="0.25">
      <c r="B60" s="4" t="s">
        <v>246</v>
      </c>
      <c r="C60" s="20">
        <v>148</v>
      </c>
      <c r="D60" s="20">
        <v>10</v>
      </c>
      <c r="E60" s="20">
        <v>29</v>
      </c>
      <c r="F60" s="20">
        <v>187</v>
      </c>
      <c r="G60" s="20">
        <v>97</v>
      </c>
      <c r="H60" s="20">
        <v>8</v>
      </c>
      <c r="I60" s="20">
        <v>18</v>
      </c>
      <c r="J60" s="20">
        <v>123</v>
      </c>
      <c r="K60" s="20">
        <v>51</v>
      </c>
      <c r="L60" s="20">
        <v>2</v>
      </c>
      <c r="M60" s="20">
        <v>11</v>
      </c>
      <c r="N60" s="20">
        <v>64</v>
      </c>
      <c r="O60" s="20">
        <v>0</v>
      </c>
      <c r="P60" s="20">
        <v>0</v>
      </c>
      <c r="Q60" s="20">
        <v>0</v>
      </c>
      <c r="R60" s="20">
        <v>0</v>
      </c>
      <c r="S60" s="20">
        <v>287</v>
      </c>
      <c r="T60" s="20">
        <v>49</v>
      </c>
      <c r="U60" s="20">
        <v>21</v>
      </c>
      <c r="V60" s="20">
        <v>24</v>
      </c>
      <c r="W60" s="20">
        <v>381</v>
      </c>
    </row>
    <row r="61" spans="2:23" ht="20.100000000000001" customHeight="1" thickBot="1" x14ac:dyDescent="0.25">
      <c r="B61" s="4" t="s">
        <v>247</v>
      </c>
      <c r="C61" s="20">
        <v>16</v>
      </c>
      <c r="D61" s="20">
        <v>0</v>
      </c>
      <c r="E61" s="20">
        <v>1</v>
      </c>
      <c r="F61" s="20">
        <v>17</v>
      </c>
      <c r="G61" s="20">
        <v>2</v>
      </c>
      <c r="H61" s="20">
        <v>0</v>
      </c>
      <c r="I61" s="20">
        <v>0</v>
      </c>
      <c r="J61" s="20">
        <v>2</v>
      </c>
      <c r="K61" s="20">
        <v>14</v>
      </c>
      <c r="L61" s="20">
        <v>0</v>
      </c>
      <c r="M61" s="20">
        <v>1</v>
      </c>
      <c r="N61" s="20">
        <v>15</v>
      </c>
      <c r="O61" s="20">
        <v>0</v>
      </c>
      <c r="P61" s="20">
        <v>0</v>
      </c>
      <c r="Q61" s="20">
        <v>0</v>
      </c>
      <c r="R61" s="20">
        <v>0</v>
      </c>
      <c r="S61" s="20">
        <v>113</v>
      </c>
      <c r="T61" s="20">
        <v>2</v>
      </c>
      <c r="U61" s="20">
        <v>15</v>
      </c>
      <c r="V61" s="20">
        <v>42</v>
      </c>
      <c r="W61" s="20">
        <v>172</v>
      </c>
    </row>
    <row r="62" spans="2:23" ht="20.100000000000001" customHeight="1" thickBot="1" x14ac:dyDescent="0.25">
      <c r="B62" s="7" t="s">
        <v>22</v>
      </c>
      <c r="C62" s="9">
        <f>SUM(C12:C61)</f>
        <v>7362</v>
      </c>
      <c r="D62" s="9">
        <f t="shared" ref="D62:W62" si="0">SUM(D12:D61)</f>
        <v>373</v>
      </c>
      <c r="E62" s="9">
        <f t="shared" si="0"/>
        <v>572</v>
      </c>
      <c r="F62" s="9">
        <f t="shared" si="0"/>
        <v>8307</v>
      </c>
      <c r="G62" s="9">
        <f t="shared" si="0"/>
        <v>3116</v>
      </c>
      <c r="H62" s="9">
        <f t="shared" si="0"/>
        <v>60</v>
      </c>
      <c r="I62" s="9">
        <f t="shared" si="0"/>
        <v>112</v>
      </c>
      <c r="J62" s="9">
        <f t="shared" si="0"/>
        <v>3288</v>
      </c>
      <c r="K62" s="9">
        <f t="shared" si="0"/>
        <v>4234</v>
      </c>
      <c r="L62" s="9">
        <f t="shared" si="0"/>
        <v>313</v>
      </c>
      <c r="M62" s="9">
        <f t="shared" si="0"/>
        <v>460</v>
      </c>
      <c r="N62" s="9">
        <f t="shared" si="0"/>
        <v>5007</v>
      </c>
      <c r="O62" s="9">
        <f t="shared" si="0"/>
        <v>12</v>
      </c>
      <c r="P62" s="9">
        <f t="shared" si="0"/>
        <v>0</v>
      </c>
      <c r="Q62" s="9">
        <f t="shared" si="0"/>
        <v>0</v>
      </c>
      <c r="R62" s="9">
        <f t="shared" si="0"/>
        <v>12</v>
      </c>
      <c r="S62" s="9">
        <f t="shared" si="0"/>
        <v>13319</v>
      </c>
      <c r="T62" s="9">
        <f t="shared" si="0"/>
        <v>2287</v>
      </c>
      <c r="U62" s="9">
        <f t="shared" si="0"/>
        <v>1513</v>
      </c>
      <c r="V62" s="9">
        <f t="shared" si="0"/>
        <v>1211</v>
      </c>
      <c r="W62" s="9">
        <f t="shared" si="0"/>
        <v>18330</v>
      </c>
    </row>
    <row r="64" spans="2:23" x14ac:dyDescent="0.2">
      <c r="C64" s="58"/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Q63"/>
  <sheetViews>
    <sheetView zoomScaleNormal="100" workbookViewId="0"/>
  </sheetViews>
  <sheetFormatPr baseColWidth="10" defaultRowHeight="12.75" x14ac:dyDescent="0.2"/>
  <cols>
    <col min="1" max="1" width="8.625" customWidth="1"/>
    <col min="2" max="2" width="24.75" bestFit="1" customWidth="1"/>
    <col min="3" max="4" width="12" style="53" customWidth="1"/>
    <col min="5" max="6" width="12" customWidth="1"/>
    <col min="7" max="7" width="8.625" bestFit="1" customWidth="1"/>
    <col min="8" max="11" width="12" customWidth="1"/>
    <col min="12" max="12" width="7.75" customWidth="1"/>
    <col min="13" max="16" width="12" customWidth="1"/>
    <col min="17" max="17" width="8.625" bestFit="1" customWidth="1"/>
    <col min="19" max="19" width="12.625" customWidth="1"/>
  </cols>
  <sheetData>
    <row r="9" spans="2:17" ht="44.25" customHeight="1" thickBot="1" x14ac:dyDescent="0.25">
      <c r="B9" s="12"/>
      <c r="C9" s="89" t="s">
        <v>262</v>
      </c>
      <c r="D9" s="86"/>
      <c r="E9" s="86"/>
      <c r="F9" s="86"/>
      <c r="G9" s="92"/>
      <c r="H9" s="89" t="s">
        <v>263</v>
      </c>
      <c r="I9" s="86"/>
      <c r="J9" s="86"/>
      <c r="K9" s="86"/>
      <c r="L9" s="92"/>
      <c r="M9" s="89" t="s">
        <v>35</v>
      </c>
      <c r="N9" s="86"/>
      <c r="O9" s="86"/>
      <c r="P9" s="86"/>
      <c r="Q9" s="92"/>
    </row>
    <row r="10" spans="2:17" ht="28.5" customHeight="1" thickBot="1" x14ac:dyDescent="0.25">
      <c r="B10" s="11"/>
      <c r="C10" s="98" t="s">
        <v>108</v>
      </c>
      <c r="D10" s="99"/>
      <c r="E10" s="100" t="s">
        <v>109</v>
      </c>
      <c r="F10" s="100"/>
      <c r="G10" s="15" t="s">
        <v>35</v>
      </c>
      <c r="H10" s="100" t="s">
        <v>110</v>
      </c>
      <c r="I10" s="100"/>
      <c r="J10" s="97" t="s">
        <v>109</v>
      </c>
      <c r="K10" s="97"/>
      <c r="L10" s="15" t="s">
        <v>35</v>
      </c>
      <c r="M10" s="100" t="s">
        <v>108</v>
      </c>
      <c r="N10" s="100"/>
      <c r="O10" s="97" t="s">
        <v>109</v>
      </c>
      <c r="P10" s="97"/>
      <c r="Q10" s="15" t="s">
        <v>35</v>
      </c>
    </row>
    <row r="11" spans="2:17" ht="20.100000000000001" customHeight="1" thickBot="1" x14ac:dyDescent="0.25">
      <c r="B11" s="3" t="s">
        <v>198</v>
      </c>
      <c r="C11" s="19">
        <v>9</v>
      </c>
      <c r="D11" s="19">
        <v>1</v>
      </c>
      <c r="E11" s="19">
        <v>302</v>
      </c>
      <c r="F11" s="19">
        <v>317</v>
      </c>
      <c r="G11" s="19">
        <v>629</v>
      </c>
      <c r="H11" s="19">
        <v>0</v>
      </c>
      <c r="I11" s="19">
        <v>1</v>
      </c>
      <c r="J11" s="19">
        <v>0</v>
      </c>
      <c r="K11" s="19">
        <v>13</v>
      </c>
      <c r="L11" s="19">
        <v>14</v>
      </c>
      <c r="M11" s="19">
        <v>9</v>
      </c>
      <c r="N11" s="19">
        <v>2</v>
      </c>
      <c r="O11" s="19">
        <v>302</v>
      </c>
      <c r="P11" s="19">
        <v>330</v>
      </c>
      <c r="Q11" s="19">
        <v>643</v>
      </c>
    </row>
    <row r="12" spans="2:17" ht="20.100000000000001" customHeight="1" thickBot="1" x14ac:dyDescent="0.25">
      <c r="B12" s="4" t="s">
        <v>199</v>
      </c>
      <c r="C12" s="20">
        <v>25</v>
      </c>
      <c r="D12" s="20">
        <v>4</v>
      </c>
      <c r="E12" s="20">
        <v>804</v>
      </c>
      <c r="F12" s="20">
        <v>490</v>
      </c>
      <c r="G12" s="20">
        <v>1323</v>
      </c>
      <c r="H12" s="20">
        <v>0</v>
      </c>
      <c r="I12" s="20">
        <v>1</v>
      </c>
      <c r="J12" s="20">
        <v>0</v>
      </c>
      <c r="K12" s="20">
        <v>1</v>
      </c>
      <c r="L12" s="20">
        <v>2</v>
      </c>
      <c r="M12" s="20">
        <v>25</v>
      </c>
      <c r="N12" s="20">
        <v>5</v>
      </c>
      <c r="O12" s="20">
        <v>804</v>
      </c>
      <c r="P12" s="20">
        <v>491</v>
      </c>
      <c r="Q12" s="20">
        <v>1325</v>
      </c>
    </row>
    <row r="13" spans="2:17" ht="20.100000000000001" customHeight="1" thickBot="1" x14ac:dyDescent="0.25">
      <c r="B13" s="4" t="s">
        <v>200</v>
      </c>
      <c r="C13" s="20">
        <v>6</v>
      </c>
      <c r="D13" s="20">
        <v>14</v>
      </c>
      <c r="E13" s="20">
        <v>321</v>
      </c>
      <c r="F13" s="20">
        <v>222</v>
      </c>
      <c r="G13" s="20">
        <v>563</v>
      </c>
      <c r="H13" s="20">
        <v>0</v>
      </c>
      <c r="I13" s="20">
        <v>0</v>
      </c>
      <c r="J13" s="20">
        <v>0</v>
      </c>
      <c r="K13" s="20">
        <v>1</v>
      </c>
      <c r="L13" s="20">
        <v>1</v>
      </c>
      <c r="M13" s="20">
        <v>6</v>
      </c>
      <c r="N13" s="20">
        <v>14</v>
      </c>
      <c r="O13" s="20">
        <v>321</v>
      </c>
      <c r="P13" s="20">
        <v>223</v>
      </c>
      <c r="Q13" s="20">
        <v>564</v>
      </c>
    </row>
    <row r="14" spans="2:17" ht="20.100000000000001" customHeight="1" thickBot="1" x14ac:dyDescent="0.25">
      <c r="B14" s="4" t="s">
        <v>201</v>
      </c>
      <c r="C14" s="20">
        <v>7</v>
      </c>
      <c r="D14" s="20">
        <v>3</v>
      </c>
      <c r="E14" s="20">
        <v>215</v>
      </c>
      <c r="F14" s="20">
        <v>325</v>
      </c>
      <c r="G14" s="20">
        <v>550</v>
      </c>
      <c r="H14" s="20">
        <v>0</v>
      </c>
      <c r="I14" s="20">
        <v>0</v>
      </c>
      <c r="J14" s="20">
        <v>0</v>
      </c>
      <c r="K14" s="20">
        <v>1</v>
      </c>
      <c r="L14" s="20">
        <v>1</v>
      </c>
      <c r="M14" s="20">
        <v>7</v>
      </c>
      <c r="N14" s="20">
        <v>3</v>
      </c>
      <c r="O14" s="20">
        <v>215</v>
      </c>
      <c r="P14" s="20">
        <v>326</v>
      </c>
      <c r="Q14" s="20">
        <v>551</v>
      </c>
    </row>
    <row r="15" spans="2:17" ht="20.100000000000001" customHeight="1" thickBot="1" x14ac:dyDescent="0.25">
      <c r="B15" s="4" t="s">
        <v>202</v>
      </c>
      <c r="C15" s="20">
        <v>3</v>
      </c>
      <c r="D15" s="20">
        <v>1</v>
      </c>
      <c r="E15" s="20">
        <v>99</v>
      </c>
      <c r="F15" s="20">
        <v>142</v>
      </c>
      <c r="G15" s="20">
        <v>245</v>
      </c>
      <c r="H15" s="20">
        <v>0</v>
      </c>
      <c r="I15" s="20">
        <v>0</v>
      </c>
      <c r="J15" s="20">
        <v>0</v>
      </c>
      <c r="K15" s="20">
        <v>1</v>
      </c>
      <c r="L15" s="20">
        <v>1</v>
      </c>
      <c r="M15" s="20">
        <v>3</v>
      </c>
      <c r="N15" s="20">
        <v>1</v>
      </c>
      <c r="O15" s="20">
        <v>99</v>
      </c>
      <c r="P15" s="20">
        <v>143</v>
      </c>
      <c r="Q15" s="20">
        <v>246</v>
      </c>
    </row>
    <row r="16" spans="2:17" ht="20.100000000000001" customHeight="1" thickBot="1" x14ac:dyDescent="0.25">
      <c r="B16" s="4" t="s">
        <v>203</v>
      </c>
      <c r="C16" s="20">
        <v>1</v>
      </c>
      <c r="D16" s="20">
        <v>3</v>
      </c>
      <c r="E16" s="20">
        <v>88</v>
      </c>
      <c r="F16" s="20">
        <v>214</v>
      </c>
      <c r="G16" s="20">
        <v>306</v>
      </c>
      <c r="H16" s="20">
        <v>0</v>
      </c>
      <c r="I16" s="20">
        <v>0</v>
      </c>
      <c r="J16" s="20">
        <v>0</v>
      </c>
      <c r="K16" s="20">
        <v>43</v>
      </c>
      <c r="L16" s="20">
        <v>43</v>
      </c>
      <c r="M16" s="20">
        <v>1</v>
      </c>
      <c r="N16" s="20">
        <v>3</v>
      </c>
      <c r="O16" s="20">
        <v>88</v>
      </c>
      <c r="P16" s="20">
        <v>257</v>
      </c>
      <c r="Q16" s="20">
        <v>349</v>
      </c>
    </row>
    <row r="17" spans="2:17" ht="20.100000000000001" customHeight="1" thickBot="1" x14ac:dyDescent="0.25">
      <c r="B17" s="4" t="s">
        <v>204</v>
      </c>
      <c r="C17" s="20">
        <v>10</v>
      </c>
      <c r="D17" s="20">
        <v>2</v>
      </c>
      <c r="E17" s="20">
        <v>690</v>
      </c>
      <c r="F17" s="20">
        <v>637</v>
      </c>
      <c r="G17" s="20">
        <v>1339</v>
      </c>
      <c r="H17" s="20">
        <v>0</v>
      </c>
      <c r="I17" s="20">
        <v>0</v>
      </c>
      <c r="J17" s="20">
        <v>0</v>
      </c>
      <c r="K17" s="20">
        <v>1</v>
      </c>
      <c r="L17" s="20">
        <v>1</v>
      </c>
      <c r="M17" s="20">
        <v>10</v>
      </c>
      <c r="N17" s="20">
        <v>2</v>
      </c>
      <c r="O17" s="20">
        <v>690</v>
      </c>
      <c r="P17" s="20">
        <v>638</v>
      </c>
      <c r="Q17" s="20">
        <v>1340</v>
      </c>
    </row>
    <row r="18" spans="2:17" ht="20.100000000000001" customHeight="1" thickBot="1" x14ac:dyDescent="0.25">
      <c r="B18" s="4" t="s">
        <v>205</v>
      </c>
      <c r="C18" s="20">
        <v>3</v>
      </c>
      <c r="D18" s="20">
        <v>11</v>
      </c>
      <c r="E18" s="20">
        <v>429</v>
      </c>
      <c r="F18" s="20">
        <v>815</v>
      </c>
      <c r="G18" s="20">
        <v>1258</v>
      </c>
      <c r="H18" s="20">
        <v>0</v>
      </c>
      <c r="I18" s="20">
        <v>0</v>
      </c>
      <c r="J18" s="20">
        <v>0</v>
      </c>
      <c r="K18" s="20">
        <v>2</v>
      </c>
      <c r="L18" s="20">
        <v>2</v>
      </c>
      <c r="M18" s="20">
        <v>3</v>
      </c>
      <c r="N18" s="20">
        <v>11</v>
      </c>
      <c r="O18" s="20">
        <v>429</v>
      </c>
      <c r="P18" s="20">
        <v>817</v>
      </c>
      <c r="Q18" s="20">
        <v>1260</v>
      </c>
    </row>
    <row r="19" spans="2:17" ht="20.100000000000001" customHeight="1" thickBot="1" x14ac:dyDescent="0.25">
      <c r="B19" s="4" t="s">
        <v>206</v>
      </c>
      <c r="C19" s="20">
        <v>0</v>
      </c>
      <c r="D19" s="20">
        <v>1</v>
      </c>
      <c r="E19" s="20">
        <v>26</v>
      </c>
      <c r="F19" s="20">
        <v>86</v>
      </c>
      <c r="G19" s="20">
        <v>113</v>
      </c>
      <c r="H19" s="20">
        <v>0</v>
      </c>
      <c r="I19" s="20">
        <v>1</v>
      </c>
      <c r="J19" s="20">
        <v>0</v>
      </c>
      <c r="K19" s="20">
        <v>3</v>
      </c>
      <c r="L19" s="20">
        <v>4</v>
      </c>
      <c r="M19" s="20">
        <v>0</v>
      </c>
      <c r="N19" s="20">
        <v>2</v>
      </c>
      <c r="O19" s="20">
        <v>26</v>
      </c>
      <c r="P19" s="20">
        <v>89</v>
      </c>
      <c r="Q19" s="20">
        <v>117</v>
      </c>
    </row>
    <row r="20" spans="2:17" ht="20.100000000000001" customHeight="1" thickBot="1" x14ac:dyDescent="0.25">
      <c r="B20" s="4" t="s">
        <v>207</v>
      </c>
      <c r="C20" s="20">
        <v>2</v>
      </c>
      <c r="D20" s="20">
        <v>0</v>
      </c>
      <c r="E20" s="20">
        <v>3</v>
      </c>
      <c r="F20" s="20">
        <v>10</v>
      </c>
      <c r="G20" s="20">
        <v>15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2</v>
      </c>
      <c r="N20" s="20">
        <v>0</v>
      </c>
      <c r="O20" s="20">
        <v>3</v>
      </c>
      <c r="P20" s="20">
        <v>10</v>
      </c>
      <c r="Q20" s="20">
        <v>15</v>
      </c>
    </row>
    <row r="21" spans="2:17" ht="20.100000000000001" customHeight="1" thickBot="1" x14ac:dyDescent="0.25">
      <c r="B21" s="4" t="s">
        <v>208</v>
      </c>
      <c r="C21" s="20">
        <v>0</v>
      </c>
      <c r="D21" s="20">
        <v>6</v>
      </c>
      <c r="E21" s="20">
        <v>233</v>
      </c>
      <c r="F21" s="20">
        <v>341</v>
      </c>
      <c r="G21" s="20">
        <v>580</v>
      </c>
      <c r="H21" s="20">
        <v>0</v>
      </c>
      <c r="I21" s="20">
        <v>1</v>
      </c>
      <c r="J21" s="20">
        <v>0</v>
      </c>
      <c r="K21" s="20">
        <v>5</v>
      </c>
      <c r="L21" s="20">
        <v>6</v>
      </c>
      <c r="M21" s="20">
        <v>0</v>
      </c>
      <c r="N21" s="20">
        <v>7</v>
      </c>
      <c r="O21" s="20">
        <v>233</v>
      </c>
      <c r="P21" s="20">
        <v>346</v>
      </c>
      <c r="Q21" s="20">
        <v>586</v>
      </c>
    </row>
    <row r="22" spans="2:17" ht="20.100000000000001" customHeight="1" thickBot="1" x14ac:dyDescent="0.25">
      <c r="B22" s="4" t="s">
        <v>209</v>
      </c>
      <c r="C22" s="20">
        <v>3</v>
      </c>
      <c r="D22" s="20">
        <v>8</v>
      </c>
      <c r="E22" s="20">
        <v>208</v>
      </c>
      <c r="F22" s="20">
        <v>552</v>
      </c>
      <c r="G22" s="20">
        <v>771</v>
      </c>
      <c r="H22" s="20">
        <v>0</v>
      </c>
      <c r="I22" s="20">
        <v>0</v>
      </c>
      <c r="J22" s="20">
        <v>0</v>
      </c>
      <c r="K22" s="20">
        <v>1</v>
      </c>
      <c r="L22" s="20">
        <v>1</v>
      </c>
      <c r="M22" s="20">
        <v>3</v>
      </c>
      <c r="N22" s="20">
        <v>8</v>
      </c>
      <c r="O22" s="20">
        <v>208</v>
      </c>
      <c r="P22" s="20">
        <v>553</v>
      </c>
      <c r="Q22" s="20">
        <v>772</v>
      </c>
    </row>
    <row r="23" spans="2:17" ht="20.100000000000001" customHeight="1" thickBot="1" x14ac:dyDescent="0.25">
      <c r="B23" s="4" t="s">
        <v>210</v>
      </c>
      <c r="C23" s="20">
        <v>14</v>
      </c>
      <c r="D23" s="20">
        <v>14</v>
      </c>
      <c r="E23" s="20">
        <v>262</v>
      </c>
      <c r="F23" s="20">
        <v>619</v>
      </c>
      <c r="G23" s="20">
        <v>909</v>
      </c>
      <c r="H23" s="20">
        <v>0</v>
      </c>
      <c r="I23" s="20">
        <v>2</v>
      </c>
      <c r="J23" s="20">
        <v>0</v>
      </c>
      <c r="K23" s="20">
        <v>5</v>
      </c>
      <c r="L23" s="20">
        <v>7</v>
      </c>
      <c r="M23" s="20">
        <v>14</v>
      </c>
      <c r="N23" s="20">
        <v>16</v>
      </c>
      <c r="O23" s="20">
        <v>262</v>
      </c>
      <c r="P23" s="20">
        <v>624</v>
      </c>
      <c r="Q23" s="20">
        <v>916</v>
      </c>
    </row>
    <row r="24" spans="2:17" ht="20.100000000000001" customHeight="1" thickBot="1" x14ac:dyDescent="0.25">
      <c r="B24" s="4" t="s">
        <v>211</v>
      </c>
      <c r="C24" s="20">
        <v>5</v>
      </c>
      <c r="D24" s="20">
        <v>6</v>
      </c>
      <c r="E24" s="20">
        <v>119</v>
      </c>
      <c r="F24" s="20">
        <v>209</v>
      </c>
      <c r="G24" s="20">
        <v>339</v>
      </c>
      <c r="H24" s="20">
        <v>0</v>
      </c>
      <c r="I24" s="20">
        <v>2</v>
      </c>
      <c r="J24" s="20">
        <v>0</v>
      </c>
      <c r="K24" s="20">
        <v>2</v>
      </c>
      <c r="L24" s="20">
        <v>4</v>
      </c>
      <c r="M24" s="20">
        <v>5</v>
      </c>
      <c r="N24" s="20">
        <v>8</v>
      </c>
      <c r="O24" s="20">
        <v>119</v>
      </c>
      <c r="P24" s="20">
        <v>211</v>
      </c>
      <c r="Q24" s="20">
        <v>343</v>
      </c>
    </row>
    <row r="25" spans="2:17" ht="20.100000000000001" customHeight="1" thickBot="1" x14ac:dyDescent="0.25">
      <c r="B25" s="4" t="s">
        <v>212</v>
      </c>
      <c r="C25" s="20">
        <v>4</v>
      </c>
      <c r="D25" s="20">
        <v>1</v>
      </c>
      <c r="E25" s="20">
        <v>156</v>
      </c>
      <c r="F25" s="20">
        <v>191</v>
      </c>
      <c r="G25" s="20">
        <v>352</v>
      </c>
      <c r="H25" s="20">
        <v>0</v>
      </c>
      <c r="I25" s="20">
        <v>1</v>
      </c>
      <c r="J25" s="20">
        <v>0</v>
      </c>
      <c r="K25" s="20">
        <v>1</v>
      </c>
      <c r="L25" s="20">
        <v>2</v>
      </c>
      <c r="M25" s="20">
        <v>4</v>
      </c>
      <c r="N25" s="20">
        <v>2</v>
      </c>
      <c r="O25" s="20">
        <v>156</v>
      </c>
      <c r="P25" s="20">
        <v>192</v>
      </c>
      <c r="Q25" s="20">
        <v>354</v>
      </c>
    </row>
    <row r="26" spans="2:17" ht="20.100000000000001" customHeight="1" thickBot="1" x14ac:dyDescent="0.25">
      <c r="B26" s="5" t="s">
        <v>213</v>
      </c>
      <c r="C26" s="31">
        <v>4</v>
      </c>
      <c r="D26" s="31">
        <v>1</v>
      </c>
      <c r="E26" s="31">
        <v>189</v>
      </c>
      <c r="F26" s="31">
        <v>92</v>
      </c>
      <c r="G26" s="31">
        <v>286</v>
      </c>
      <c r="H26" s="31">
        <v>0</v>
      </c>
      <c r="I26" s="31">
        <v>0</v>
      </c>
      <c r="J26" s="31">
        <v>0</v>
      </c>
      <c r="K26" s="31">
        <v>1</v>
      </c>
      <c r="L26" s="31">
        <v>1</v>
      </c>
      <c r="M26" s="31">
        <v>4</v>
      </c>
      <c r="N26" s="31">
        <v>1</v>
      </c>
      <c r="O26" s="31">
        <v>189</v>
      </c>
      <c r="P26" s="31">
        <v>93</v>
      </c>
      <c r="Q26" s="31">
        <v>287</v>
      </c>
    </row>
    <row r="27" spans="2:17" ht="20.100000000000001" customHeight="1" thickBot="1" x14ac:dyDescent="0.25">
      <c r="B27" s="6" t="s">
        <v>214</v>
      </c>
      <c r="C27" s="33">
        <v>0</v>
      </c>
      <c r="D27" s="33">
        <v>12</v>
      </c>
      <c r="E27" s="33">
        <v>1</v>
      </c>
      <c r="F27" s="33">
        <v>37</v>
      </c>
      <c r="G27" s="33">
        <v>50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12</v>
      </c>
      <c r="O27" s="33">
        <v>1</v>
      </c>
      <c r="P27" s="33">
        <v>37</v>
      </c>
      <c r="Q27" s="33">
        <v>50</v>
      </c>
    </row>
    <row r="28" spans="2:17" ht="20.100000000000001" customHeight="1" thickBot="1" x14ac:dyDescent="0.25">
      <c r="B28" s="4" t="s">
        <v>215</v>
      </c>
      <c r="C28" s="33">
        <v>1</v>
      </c>
      <c r="D28" s="33">
        <v>0</v>
      </c>
      <c r="E28" s="33">
        <v>45</v>
      </c>
      <c r="F28" s="33">
        <v>105</v>
      </c>
      <c r="G28" s="33">
        <v>151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1</v>
      </c>
      <c r="N28" s="33">
        <v>0</v>
      </c>
      <c r="O28" s="33">
        <v>45</v>
      </c>
      <c r="P28" s="33">
        <v>105</v>
      </c>
      <c r="Q28" s="33">
        <v>151</v>
      </c>
    </row>
    <row r="29" spans="2:17" ht="20.100000000000001" customHeight="1" thickBot="1" x14ac:dyDescent="0.25">
      <c r="B29" s="4" t="s">
        <v>216</v>
      </c>
      <c r="C29" s="32">
        <v>0</v>
      </c>
      <c r="D29" s="32">
        <v>0</v>
      </c>
      <c r="E29" s="32">
        <v>10</v>
      </c>
      <c r="F29" s="32">
        <v>167</v>
      </c>
      <c r="G29" s="32">
        <v>177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10</v>
      </c>
      <c r="P29" s="32">
        <v>167</v>
      </c>
      <c r="Q29" s="32">
        <v>177</v>
      </c>
    </row>
    <row r="30" spans="2:17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46</v>
      </c>
      <c r="G30" s="20">
        <v>46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46</v>
      </c>
      <c r="Q30" s="20">
        <v>46</v>
      </c>
    </row>
    <row r="31" spans="2:17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4</v>
      </c>
      <c r="F31" s="20">
        <v>138</v>
      </c>
      <c r="G31" s="20">
        <v>142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4</v>
      </c>
      <c r="P31" s="20">
        <v>138</v>
      </c>
      <c r="Q31" s="20">
        <v>142</v>
      </c>
    </row>
    <row r="32" spans="2:17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155</v>
      </c>
      <c r="F32" s="20">
        <v>36</v>
      </c>
      <c r="G32" s="20">
        <v>191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155</v>
      </c>
      <c r="P32" s="20">
        <v>36</v>
      </c>
      <c r="Q32" s="20">
        <v>191</v>
      </c>
    </row>
    <row r="33" spans="2:17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53</v>
      </c>
      <c r="F33" s="20">
        <v>13</v>
      </c>
      <c r="G33" s="20">
        <v>66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53</v>
      </c>
      <c r="P33" s="20">
        <v>13</v>
      </c>
      <c r="Q33" s="20">
        <v>66</v>
      </c>
    </row>
    <row r="34" spans="2:17" ht="20.100000000000001" customHeight="1" thickBot="1" x14ac:dyDescent="0.25">
      <c r="B34" s="4" t="s">
        <v>221</v>
      </c>
      <c r="C34" s="20">
        <v>14</v>
      </c>
      <c r="D34" s="20">
        <v>0</v>
      </c>
      <c r="E34" s="20">
        <v>234</v>
      </c>
      <c r="F34" s="20">
        <v>106</v>
      </c>
      <c r="G34" s="20">
        <v>354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14</v>
      </c>
      <c r="N34" s="20">
        <v>0</v>
      </c>
      <c r="O34" s="20">
        <v>234</v>
      </c>
      <c r="P34" s="20">
        <v>106</v>
      </c>
      <c r="Q34" s="20">
        <v>354</v>
      </c>
    </row>
    <row r="35" spans="2:17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  <c r="F35" s="20">
        <v>100</v>
      </c>
      <c r="G35" s="20">
        <v>100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100</v>
      </c>
      <c r="Q35" s="20">
        <v>100</v>
      </c>
    </row>
    <row r="36" spans="2:17" ht="20.100000000000001" customHeight="1" thickBot="1" x14ac:dyDescent="0.25">
      <c r="B36" s="4" t="s">
        <v>223</v>
      </c>
      <c r="C36" s="20">
        <v>2</v>
      </c>
      <c r="D36" s="20">
        <v>1</v>
      </c>
      <c r="E36" s="20">
        <v>176</v>
      </c>
      <c r="F36" s="20">
        <v>97</v>
      </c>
      <c r="G36" s="20">
        <v>276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2</v>
      </c>
      <c r="N36" s="20">
        <v>1</v>
      </c>
      <c r="O36" s="20">
        <v>176</v>
      </c>
      <c r="P36" s="20">
        <v>97</v>
      </c>
      <c r="Q36" s="20">
        <v>276</v>
      </c>
    </row>
    <row r="37" spans="2:17" ht="20.100000000000001" customHeight="1" thickBot="1" x14ac:dyDescent="0.25">
      <c r="B37" s="4" t="s">
        <v>224</v>
      </c>
      <c r="C37" s="20">
        <v>1</v>
      </c>
      <c r="D37" s="20">
        <v>2</v>
      </c>
      <c r="E37" s="20">
        <v>111</v>
      </c>
      <c r="F37" s="20">
        <v>178</v>
      </c>
      <c r="G37" s="20">
        <v>292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1</v>
      </c>
      <c r="N37" s="20">
        <v>2</v>
      </c>
      <c r="O37" s="20">
        <v>111</v>
      </c>
      <c r="P37" s="20">
        <v>178</v>
      </c>
      <c r="Q37" s="20">
        <v>292</v>
      </c>
    </row>
    <row r="38" spans="2:17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58</v>
      </c>
      <c r="F38" s="20">
        <v>54</v>
      </c>
      <c r="G38" s="20">
        <v>112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58</v>
      </c>
      <c r="P38" s="20">
        <v>54</v>
      </c>
      <c r="Q38" s="20">
        <v>112</v>
      </c>
    </row>
    <row r="39" spans="2:17" ht="20.100000000000001" customHeight="1" thickBot="1" x14ac:dyDescent="0.25">
      <c r="B39" s="4" t="s">
        <v>226</v>
      </c>
      <c r="C39" s="20">
        <v>1</v>
      </c>
      <c r="D39" s="20">
        <v>2</v>
      </c>
      <c r="E39" s="20">
        <v>101</v>
      </c>
      <c r="F39" s="20">
        <v>71</v>
      </c>
      <c r="G39" s="20">
        <v>175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1</v>
      </c>
      <c r="N39" s="20">
        <v>2</v>
      </c>
      <c r="O39" s="20">
        <v>101</v>
      </c>
      <c r="P39" s="20">
        <v>71</v>
      </c>
      <c r="Q39" s="20">
        <v>175</v>
      </c>
    </row>
    <row r="40" spans="2:17" ht="20.100000000000001" customHeight="1" thickBot="1" x14ac:dyDescent="0.25">
      <c r="B40" s="4" t="s">
        <v>227</v>
      </c>
      <c r="C40" s="20">
        <v>0</v>
      </c>
      <c r="D40" s="20">
        <v>9</v>
      </c>
      <c r="E40" s="20">
        <v>166</v>
      </c>
      <c r="F40" s="20">
        <v>144</v>
      </c>
      <c r="G40" s="20">
        <v>319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9</v>
      </c>
      <c r="O40" s="20">
        <v>166</v>
      </c>
      <c r="P40" s="20">
        <v>144</v>
      </c>
      <c r="Q40" s="20">
        <v>319</v>
      </c>
    </row>
    <row r="41" spans="2:17" ht="20.100000000000001" customHeight="1" thickBot="1" x14ac:dyDescent="0.25">
      <c r="B41" s="4" t="s">
        <v>228</v>
      </c>
      <c r="C41" s="20">
        <v>16</v>
      </c>
      <c r="D41" s="20">
        <v>29</v>
      </c>
      <c r="E41" s="20">
        <v>2670</v>
      </c>
      <c r="F41" s="20">
        <v>2315</v>
      </c>
      <c r="G41" s="20">
        <v>5030</v>
      </c>
      <c r="H41" s="20">
        <v>0</v>
      </c>
      <c r="I41" s="20">
        <v>1</v>
      </c>
      <c r="J41" s="20">
        <v>0</v>
      </c>
      <c r="K41" s="20">
        <v>14</v>
      </c>
      <c r="L41" s="20">
        <v>15</v>
      </c>
      <c r="M41" s="20">
        <v>16</v>
      </c>
      <c r="N41" s="20">
        <v>30</v>
      </c>
      <c r="O41" s="20">
        <v>2670</v>
      </c>
      <c r="P41" s="20">
        <v>2329</v>
      </c>
      <c r="Q41" s="20">
        <v>5045</v>
      </c>
    </row>
    <row r="42" spans="2:17" ht="20.100000000000001" customHeight="1" thickBot="1" x14ac:dyDescent="0.25">
      <c r="B42" s="4" t="s">
        <v>229</v>
      </c>
      <c r="C42" s="20">
        <v>4</v>
      </c>
      <c r="D42" s="20">
        <v>1</v>
      </c>
      <c r="E42" s="20">
        <v>447</v>
      </c>
      <c r="F42" s="20">
        <v>294</v>
      </c>
      <c r="G42" s="20">
        <v>746</v>
      </c>
      <c r="H42" s="20">
        <v>0</v>
      </c>
      <c r="I42" s="20">
        <v>0</v>
      </c>
      <c r="J42" s="20">
        <v>0</v>
      </c>
      <c r="K42" s="20">
        <v>1</v>
      </c>
      <c r="L42" s="20">
        <v>1</v>
      </c>
      <c r="M42" s="20">
        <v>4</v>
      </c>
      <c r="N42" s="20">
        <v>1</v>
      </c>
      <c r="O42" s="20">
        <v>447</v>
      </c>
      <c r="P42" s="20">
        <v>295</v>
      </c>
      <c r="Q42" s="20">
        <v>747</v>
      </c>
    </row>
    <row r="43" spans="2:17" ht="20.100000000000001" customHeight="1" thickBot="1" x14ac:dyDescent="0.25">
      <c r="B43" s="4" t="s">
        <v>230</v>
      </c>
      <c r="C43" s="20">
        <v>0</v>
      </c>
      <c r="D43" s="20">
        <v>3</v>
      </c>
      <c r="E43" s="20">
        <v>76</v>
      </c>
      <c r="F43" s="20">
        <v>197</v>
      </c>
      <c r="G43" s="20">
        <v>276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3</v>
      </c>
      <c r="O43" s="20">
        <v>76</v>
      </c>
      <c r="P43" s="20">
        <v>197</v>
      </c>
      <c r="Q43" s="20">
        <v>276</v>
      </c>
    </row>
    <row r="44" spans="2:17" ht="20.100000000000001" customHeight="1" thickBot="1" x14ac:dyDescent="0.25">
      <c r="B44" s="4" t="s">
        <v>231</v>
      </c>
      <c r="C44" s="20">
        <v>5</v>
      </c>
      <c r="D44" s="20">
        <v>0</v>
      </c>
      <c r="E44" s="20">
        <v>399</v>
      </c>
      <c r="F44" s="20">
        <v>368</v>
      </c>
      <c r="G44" s="20">
        <v>772</v>
      </c>
      <c r="H44" s="20">
        <v>0</v>
      </c>
      <c r="I44" s="20">
        <v>0</v>
      </c>
      <c r="J44" s="20">
        <v>0</v>
      </c>
      <c r="K44" s="20">
        <v>2</v>
      </c>
      <c r="L44" s="20">
        <v>2</v>
      </c>
      <c r="M44" s="20">
        <v>5</v>
      </c>
      <c r="N44" s="20">
        <v>0</v>
      </c>
      <c r="O44" s="20">
        <v>399</v>
      </c>
      <c r="P44" s="20">
        <v>370</v>
      </c>
      <c r="Q44" s="20">
        <v>774</v>
      </c>
    </row>
    <row r="45" spans="2:17" ht="20.100000000000001" customHeight="1" thickBot="1" x14ac:dyDescent="0.25">
      <c r="B45" s="4" t="s">
        <v>232</v>
      </c>
      <c r="C45" s="20">
        <v>14</v>
      </c>
      <c r="D45" s="20">
        <v>15</v>
      </c>
      <c r="E45" s="20">
        <v>1276</v>
      </c>
      <c r="F45" s="20">
        <v>909</v>
      </c>
      <c r="G45" s="20">
        <v>2214</v>
      </c>
      <c r="H45" s="20">
        <v>0</v>
      </c>
      <c r="I45" s="20">
        <v>4</v>
      </c>
      <c r="J45" s="20">
        <v>0</v>
      </c>
      <c r="K45" s="20">
        <v>0</v>
      </c>
      <c r="L45" s="20">
        <v>4</v>
      </c>
      <c r="M45" s="20">
        <v>14</v>
      </c>
      <c r="N45" s="20">
        <v>19</v>
      </c>
      <c r="O45" s="20">
        <v>1276</v>
      </c>
      <c r="P45" s="20">
        <v>909</v>
      </c>
      <c r="Q45" s="20">
        <v>2218</v>
      </c>
    </row>
    <row r="46" spans="2:17" ht="20.100000000000001" customHeight="1" thickBot="1" x14ac:dyDescent="0.25">
      <c r="B46" s="4" t="s">
        <v>233</v>
      </c>
      <c r="C46" s="20">
        <v>22</v>
      </c>
      <c r="D46" s="20">
        <v>5</v>
      </c>
      <c r="E46" s="20">
        <v>116</v>
      </c>
      <c r="F46" s="20">
        <v>188</v>
      </c>
      <c r="G46" s="20">
        <v>331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22</v>
      </c>
      <c r="N46" s="20">
        <v>5</v>
      </c>
      <c r="O46" s="20">
        <v>116</v>
      </c>
      <c r="P46" s="20">
        <v>188</v>
      </c>
      <c r="Q46" s="20">
        <v>331</v>
      </c>
    </row>
    <row r="47" spans="2:17" ht="20.100000000000001" customHeight="1" thickBot="1" x14ac:dyDescent="0.25">
      <c r="B47" s="4" t="s">
        <v>234</v>
      </c>
      <c r="C47" s="20">
        <v>8</v>
      </c>
      <c r="D47" s="20">
        <v>56</v>
      </c>
      <c r="E47" s="20">
        <v>420</v>
      </c>
      <c r="F47" s="20">
        <v>1371</v>
      </c>
      <c r="G47" s="20">
        <v>1855</v>
      </c>
      <c r="H47" s="20">
        <v>0</v>
      </c>
      <c r="I47" s="20">
        <v>2</v>
      </c>
      <c r="J47" s="20">
        <v>0</v>
      </c>
      <c r="K47" s="20">
        <v>5</v>
      </c>
      <c r="L47" s="20">
        <v>7</v>
      </c>
      <c r="M47" s="20">
        <v>8</v>
      </c>
      <c r="N47" s="20">
        <v>58</v>
      </c>
      <c r="O47" s="20">
        <v>420</v>
      </c>
      <c r="P47" s="20">
        <v>1376</v>
      </c>
      <c r="Q47" s="20">
        <v>1862</v>
      </c>
    </row>
    <row r="48" spans="2:17" ht="20.100000000000001" customHeight="1" thickBot="1" x14ac:dyDescent="0.25">
      <c r="B48" s="4" t="s">
        <v>235</v>
      </c>
      <c r="C48" s="20">
        <v>0</v>
      </c>
      <c r="D48" s="20">
        <v>7</v>
      </c>
      <c r="E48" s="20">
        <v>20</v>
      </c>
      <c r="F48" s="20">
        <v>206</v>
      </c>
      <c r="G48" s="20">
        <v>233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7</v>
      </c>
      <c r="O48" s="20">
        <v>20</v>
      </c>
      <c r="P48" s="20">
        <v>206</v>
      </c>
      <c r="Q48" s="20">
        <v>233</v>
      </c>
    </row>
    <row r="49" spans="2:17" ht="20.100000000000001" customHeight="1" thickBot="1" x14ac:dyDescent="0.25">
      <c r="B49" s="4" t="s">
        <v>236</v>
      </c>
      <c r="C49" s="20">
        <v>0</v>
      </c>
      <c r="D49" s="20">
        <v>6</v>
      </c>
      <c r="E49" s="20">
        <v>12</v>
      </c>
      <c r="F49" s="20">
        <v>205</v>
      </c>
      <c r="G49" s="20">
        <v>223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6</v>
      </c>
      <c r="O49" s="20">
        <v>12</v>
      </c>
      <c r="P49" s="20">
        <v>205</v>
      </c>
      <c r="Q49" s="20">
        <v>223</v>
      </c>
    </row>
    <row r="50" spans="2:17" ht="20.100000000000001" customHeight="1" thickBot="1" x14ac:dyDescent="0.25">
      <c r="B50" s="4" t="s">
        <v>237</v>
      </c>
      <c r="C50" s="20">
        <v>10</v>
      </c>
      <c r="D50" s="20">
        <v>23</v>
      </c>
      <c r="E50" s="20">
        <v>192</v>
      </c>
      <c r="F50" s="20">
        <v>493</v>
      </c>
      <c r="G50" s="20">
        <v>718</v>
      </c>
      <c r="H50" s="20">
        <v>0</v>
      </c>
      <c r="I50" s="20">
        <v>1</v>
      </c>
      <c r="J50" s="20">
        <v>0</v>
      </c>
      <c r="K50" s="20">
        <v>2</v>
      </c>
      <c r="L50" s="20">
        <v>3</v>
      </c>
      <c r="M50" s="20">
        <v>10</v>
      </c>
      <c r="N50" s="20">
        <v>24</v>
      </c>
      <c r="O50" s="20">
        <v>192</v>
      </c>
      <c r="P50" s="20">
        <v>495</v>
      </c>
      <c r="Q50" s="20">
        <v>721</v>
      </c>
    </row>
    <row r="51" spans="2:17" ht="20.100000000000001" customHeight="1" thickBot="1" x14ac:dyDescent="0.25">
      <c r="B51" s="4" t="s">
        <v>238</v>
      </c>
      <c r="C51" s="20">
        <v>0</v>
      </c>
      <c r="D51" s="20">
        <v>16</v>
      </c>
      <c r="E51" s="20">
        <v>6</v>
      </c>
      <c r="F51" s="20">
        <v>139</v>
      </c>
      <c r="G51" s="20">
        <v>161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16</v>
      </c>
      <c r="O51" s="20">
        <v>6</v>
      </c>
      <c r="P51" s="20">
        <v>139</v>
      </c>
      <c r="Q51" s="20">
        <v>161</v>
      </c>
    </row>
    <row r="52" spans="2:17" ht="20.100000000000001" customHeight="1" thickBot="1" x14ac:dyDescent="0.25">
      <c r="B52" s="4" t="s">
        <v>239</v>
      </c>
      <c r="C52" s="20">
        <v>0</v>
      </c>
      <c r="D52" s="20">
        <v>8</v>
      </c>
      <c r="E52" s="20">
        <v>29</v>
      </c>
      <c r="F52" s="20">
        <v>111</v>
      </c>
      <c r="G52" s="20">
        <v>148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8</v>
      </c>
      <c r="O52" s="20">
        <v>29</v>
      </c>
      <c r="P52" s="20">
        <v>111</v>
      </c>
      <c r="Q52" s="20">
        <v>148</v>
      </c>
    </row>
    <row r="53" spans="2:17" ht="20.100000000000001" customHeight="1" thickBot="1" x14ac:dyDescent="0.25">
      <c r="B53" s="4" t="s">
        <v>240</v>
      </c>
      <c r="C53" s="20">
        <v>0</v>
      </c>
      <c r="D53" s="20">
        <v>3</v>
      </c>
      <c r="E53" s="20">
        <v>107</v>
      </c>
      <c r="F53" s="20">
        <v>165</v>
      </c>
      <c r="G53" s="20">
        <v>275</v>
      </c>
      <c r="H53" s="20">
        <v>0</v>
      </c>
      <c r="I53" s="20">
        <v>0</v>
      </c>
      <c r="J53" s="20">
        <v>0</v>
      </c>
      <c r="K53" s="20">
        <v>6</v>
      </c>
      <c r="L53" s="20">
        <v>6</v>
      </c>
      <c r="M53" s="20">
        <v>0</v>
      </c>
      <c r="N53" s="20">
        <v>3</v>
      </c>
      <c r="O53" s="20">
        <v>107</v>
      </c>
      <c r="P53" s="20">
        <v>171</v>
      </c>
      <c r="Q53" s="20">
        <v>281</v>
      </c>
    </row>
    <row r="54" spans="2:17" ht="20.100000000000001" customHeight="1" thickBot="1" x14ac:dyDescent="0.25">
      <c r="B54" s="4" t="s">
        <v>241</v>
      </c>
      <c r="C54" s="20">
        <v>9</v>
      </c>
      <c r="D54" s="20">
        <v>14</v>
      </c>
      <c r="E54" s="20">
        <v>1712</v>
      </c>
      <c r="F54" s="20">
        <v>3805</v>
      </c>
      <c r="G54" s="20">
        <v>5540</v>
      </c>
      <c r="H54" s="20">
        <v>0</v>
      </c>
      <c r="I54" s="20">
        <v>1</v>
      </c>
      <c r="J54" s="20">
        <v>0</v>
      </c>
      <c r="K54" s="20">
        <v>17</v>
      </c>
      <c r="L54" s="20">
        <v>18</v>
      </c>
      <c r="M54" s="20">
        <v>9</v>
      </c>
      <c r="N54" s="20">
        <v>15</v>
      </c>
      <c r="O54" s="20">
        <v>1712</v>
      </c>
      <c r="P54" s="20">
        <v>3822</v>
      </c>
      <c r="Q54" s="20">
        <v>5558</v>
      </c>
    </row>
    <row r="55" spans="2:17" ht="20.100000000000001" customHeight="1" thickBot="1" x14ac:dyDescent="0.25">
      <c r="B55" s="4" t="s">
        <v>242</v>
      </c>
      <c r="C55" s="20">
        <v>30</v>
      </c>
      <c r="D55" s="20">
        <v>8</v>
      </c>
      <c r="E55" s="20">
        <v>487</v>
      </c>
      <c r="F55" s="20">
        <v>438</v>
      </c>
      <c r="G55" s="20">
        <v>963</v>
      </c>
      <c r="H55" s="20">
        <v>0</v>
      </c>
      <c r="I55" s="20">
        <v>2</v>
      </c>
      <c r="J55" s="20">
        <v>0</v>
      </c>
      <c r="K55" s="20">
        <v>13</v>
      </c>
      <c r="L55" s="20">
        <v>15</v>
      </c>
      <c r="M55" s="20">
        <v>30</v>
      </c>
      <c r="N55" s="20">
        <v>10</v>
      </c>
      <c r="O55" s="20">
        <v>487</v>
      </c>
      <c r="P55" s="20">
        <v>451</v>
      </c>
      <c r="Q55" s="20">
        <v>978</v>
      </c>
    </row>
    <row r="56" spans="2:17" ht="20.100000000000001" customHeight="1" thickBot="1" x14ac:dyDescent="0.25">
      <c r="B56" s="4" t="s">
        <v>243</v>
      </c>
      <c r="C56" s="20">
        <v>0</v>
      </c>
      <c r="D56" s="20">
        <v>0</v>
      </c>
      <c r="E56" s="20">
        <v>38</v>
      </c>
      <c r="F56" s="20">
        <v>219</v>
      </c>
      <c r="G56" s="20">
        <v>257</v>
      </c>
      <c r="H56" s="20">
        <v>0</v>
      </c>
      <c r="I56" s="20">
        <v>1</v>
      </c>
      <c r="J56" s="20">
        <v>0</v>
      </c>
      <c r="K56" s="20">
        <v>0</v>
      </c>
      <c r="L56" s="20">
        <v>1</v>
      </c>
      <c r="M56" s="20">
        <v>0</v>
      </c>
      <c r="N56" s="20">
        <v>1</v>
      </c>
      <c r="O56" s="20">
        <v>38</v>
      </c>
      <c r="P56" s="20">
        <v>219</v>
      </c>
      <c r="Q56" s="20">
        <v>258</v>
      </c>
    </row>
    <row r="57" spans="2:17" ht="20.100000000000001" customHeight="1" thickBot="1" x14ac:dyDescent="0.25">
      <c r="B57" s="4" t="s">
        <v>244</v>
      </c>
      <c r="C57" s="20">
        <v>6</v>
      </c>
      <c r="D57" s="20">
        <v>1</v>
      </c>
      <c r="E57" s="20">
        <v>18</v>
      </c>
      <c r="F57" s="20">
        <v>174</v>
      </c>
      <c r="G57" s="20">
        <v>199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6</v>
      </c>
      <c r="N57" s="20">
        <v>1</v>
      </c>
      <c r="O57" s="20">
        <v>18</v>
      </c>
      <c r="P57" s="20">
        <v>174</v>
      </c>
      <c r="Q57" s="20">
        <v>199</v>
      </c>
    </row>
    <row r="58" spans="2:17" ht="20.100000000000001" customHeight="1" thickBot="1" x14ac:dyDescent="0.25">
      <c r="B58" s="4" t="s">
        <v>270</v>
      </c>
      <c r="C58" s="20">
        <v>0</v>
      </c>
      <c r="D58" s="20">
        <v>16</v>
      </c>
      <c r="E58" s="20">
        <v>64</v>
      </c>
      <c r="F58" s="20">
        <v>302</v>
      </c>
      <c r="G58" s="20">
        <v>382</v>
      </c>
      <c r="H58" s="20">
        <v>0</v>
      </c>
      <c r="I58" s="20">
        <v>1</v>
      </c>
      <c r="J58" s="20">
        <v>0</v>
      </c>
      <c r="K58" s="20">
        <v>2</v>
      </c>
      <c r="L58" s="20">
        <v>3</v>
      </c>
      <c r="M58" s="20">
        <v>0</v>
      </c>
      <c r="N58" s="20">
        <v>17</v>
      </c>
      <c r="O58" s="20">
        <v>64</v>
      </c>
      <c r="P58" s="20">
        <v>304</v>
      </c>
      <c r="Q58" s="20">
        <v>385</v>
      </c>
    </row>
    <row r="59" spans="2:17" ht="20.100000000000001" customHeight="1" thickBot="1" x14ac:dyDescent="0.25">
      <c r="B59" s="4" t="s">
        <v>246</v>
      </c>
      <c r="C59" s="20">
        <v>2</v>
      </c>
      <c r="D59" s="20">
        <v>3</v>
      </c>
      <c r="E59" s="20">
        <v>272</v>
      </c>
      <c r="F59" s="20">
        <v>527</v>
      </c>
      <c r="G59" s="20">
        <v>804</v>
      </c>
      <c r="H59" s="20">
        <v>0</v>
      </c>
      <c r="I59" s="20">
        <v>1</v>
      </c>
      <c r="J59" s="20">
        <v>0</v>
      </c>
      <c r="K59" s="20">
        <v>5</v>
      </c>
      <c r="L59" s="20">
        <v>6</v>
      </c>
      <c r="M59" s="20">
        <v>2</v>
      </c>
      <c r="N59" s="20">
        <v>4</v>
      </c>
      <c r="O59" s="20">
        <v>272</v>
      </c>
      <c r="P59" s="20">
        <v>532</v>
      </c>
      <c r="Q59" s="20">
        <v>810</v>
      </c>
    </row>
    <row r="60" spans="2:17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70</v>
      </c>
      <c r="F60" s="20">
        <v>82</v>
      </c>
      <c r="G60" s="20">
        <v>152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70</v>
      </c>
      <c r="P60" s="20">
        <v>82</v>
      </c>
      <c r="Q60" s="20">
        <v>152</v>
      </c>
    </row>
    <row r="61" spans="2:17" ht="20.100000000000001" customHeight="1" thickBot="1" x14ac:dyDescent="0.25">
      <c r="B61" s="7" t="s">
        <v>22</v>
      </c>
      <c r="C61" s="55">
        <f>SUM(C11:C60)</f>
        <v>241</v>
      </c>
      <c r="D61" s="55">
        <f t="shared" ref="D61:Q61" si="0">SUM(D11:D60)</f>
        <v>316</v>
      </c>
      <c r="E61" s="55">
        <f t="shared" si="0"/>
        <v>13689</v>
      </c>
      <c r="F61" s="55">
        <f t="shared" si="0"/>
        <v>19062</v>
      </c>
      <c r="G61" s="55">
        <f t="shared" si="0"/>
        <v>33308</v>
      </c>
      <c r="H61" s="55">
        <f t="shared" si="0"/>
        <v>0</v>
      </c>
      <c r="I61" s="55">
        <f t="shared" si="0"/>
        <v>23</v>
      </c>
      <c r="J61" s="55">
        <f t="shared" si="0"/>
        <v>0</v>
      </c>
      <c r="K61" s="55">
        <f t="shared" si="0"/>
        <v>148</v>
      </c>
      <c r="L61" s="55">
        <f t="shared" si="0"/>
        <v>171</v>
      </c>
      <c r="M61" s="55">
        <f t="shared" si="0"/>
        <v>241</v>
      </c>
      <c r="N61" s="55">
        <f t="shared" si="0"/>
        <v>339</v>
      </c>
      <c r="O61" s="55">
        <f t="shared" si="0"/>
        <v>13689</v>
      </c>
      <c r="P61" s="55">
        <f t="shared" si="0"/>
        <v>19210</v>
      </c>
      <c r="Q61" s="55">
        <f t="shared" si="0"/>
        <v>33479</v>
      </c>
    </row>
    <row r="63" spans="2:17" x14ac:dyDescent="0.2">
      <c r="C63" s="59"/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Víctima_Denunciado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2019-08-28T08:32:51Z</cp:lastPrinted>
  <dcterms:created xsi:type="dcterms:W3CDTF">2018-11-16T09:47:02Z</dcterms:created>
  <dcterms:modified xsi:type="dcterms:W3CDTF">2022-03-01T11:29:17Z</dcterms:modified>
</cp:coreProperties>
</file>