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/>
  </bookViews>
  <sheets>
    <sheet name="Inicio" sheetId="1" r:id="rId1"/>
    <sheet name="Movimiento" sheetId="2" r:id="rId2"/>
    <sheet name="Delitos" sheetId="25" r:id="rId3"/>
    <sheet name="AP por tipo de Delitos Leves" sheetId="4" r:id="rId4"/>
    <sheet name="Asuntos Civiles" sheetId="5" r:id="rId5"/>
    <sheet name="Medidas LEC" sheetId="6" r:id="rId6"/>
    <sheet name="Auxilio Judicial" sheetId="7" r:id="rId7"/>
    <sheet name="Señalamientos" sheetId="8" r:id="rId8"/>
    <sheet name="Procedimientos Elevados" sheetId="9" r:id="rId9"/>
    <sheet name="Sumarios Elevados" sheetId="10" r:id="rId10"/>
    <sheet name="Proc Jurado elevados" sheetId="11" r:id="rId11"/>
    <sheet name="Órdenes según Instancia" sheetId="12" r:id="rId12"/>
    <sheet name="Órdenes según Instancia%" sheetId="13" r:id="rId13"/>
    <sheet name="Medidas Protección" sheetId="14" r:id="rId14"/>
    <sheet name="Órdenes y Medidas" sheetId="15" r:id="rId15"/>
    <sheet name="Procesos por Delito" sheetId="16" r:id="rId16"/>
    <sheet name="Personas Enjuiciadas" sheetId="17" r:id="rId17"/>
    <sheet name="% de Condenas" sheetId="18" r:id="rId18"/>
    <sheet name="Relación Víctima_Denunciado " sheetId="19" r:id="rId19"/>
    <sheet name="% Relación Víctimas_Denunciado" sheetId="26" r:id="rId20"/>
    <sheet name="Denuncias-Renuncias" sheetId="20" r:id="rId21"/>
    <sheet name="Distribucion % Denuncias" sheetId="21" r:id="rId22"/>
    <sheet name="Sobreseimientos" sheetId="22" r:id="rId23"/>
    <sheet name="AUX TERM" sheetId="27" state="hidden" r:id="rId24"/>
    <sheet name="Terminación" sheetId="29" r:id="rId25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3" l="1"/>
  <c r="I27" i="13"/>
  <c r="N27" i="13"/>
  <c r="S27" i="13"/>
  <c r="J27" i="13"/>
  <c r="T27" i="13"/>
  <c r="F27" i="13"/>
  <c r="K27" i="13"/>
  <c r="P27" i="13"/>
  <c r="U27" i="13"/>
  <c r="G27" i="13"/>
  <c r="L27" i="13"/>
  <c r="Q27" i="13"/>
  <c r="V27" i="13"/>
  <c r="H27" i="29" l="1"/>
  <c r="E27" i="13"/>
  <c r="M27" i="13"/>
  <c r="H27" i="13"/>
  <c r="C27" i="13"/>
  <c r="O27" i="13"/>
  <c r="R27" i="13"/>
  <c r="H20" i="29" l="1"/>
  <c r="H15" i="29"/>
  <c r="H26" i="29"/>
  <c r="H14" i="29" l="1"/>
  <c r="R23" i="20" l="1"/>
  <c r="R24" i="20"/>
  <c r="R12" i="20"/>
  <c r="R25" i="20"/>
  <c r="R13" i="20"/>
  <c r="R26" i="20"/>
  <c r="R14" i="20"/>
  <c r="R19" i="20"/>
  <c r="R20" i="20"/>
  <c r="S20" i="20"/>
  <c r="S26" i="20"/>
  <c r="S25" i="20"/>
  <c r="S24" i="20"/>
  <c r="S23" i="20"/>
  <c r="S19" i="20"/>
  <c r="S18" i="20"/>
  <c r="S14" i="20"/>
  <c r="S13" i="20"/>
  <c r="S12" i="20"/>
  <c r="G19" i="19" l="1"/>
  <c r="G26" i="19"/>
  <c r="G25" i="19"/>
  <c r="G24" i="19"/>
  <c r="G23" i="19"/>
  <c r="G20" i="19"/>
  <c r="G18" i="19"/>
  <c r="G14" i="19"/>
  <c r="G13" i="19"/>
  <c r="G12" i="19"/>
  <c r="T14" i="20" l="1"/>
  <c r="U14" i="20"/>
  <c r="U18" i="20"/>
  <c r="T18" i="20"/>
  <c r="U19" i="20"/>
  <c r="T19" i="20"/>
  <c r="T20" i="20"/>
  <c r="U20" i="20"/>
  <c r="U23" i="20"/>
  <c r="T23" i="20"/>
  <c r="T24" i="20"/>
  <c r="U24" i="20"/>
  <c r="U12" i="20"/>
  <c r="T12" i="20"/>
  <c r="U25" i="20"/>
  <c r="T25" i="20"/>
  <c r="U13" i="20"/>
  <c r="T13" i="20"/>
  <c r="U26" i="20"/>
  <c r="T26" i="20"/>
  <c r="L441" i="27" l="1"/>
  <c r="L440" i="27"/>
  <c r="L439" i="27"/>
  <c r="L438" i="27"/>
  <c r="L437" i="27"/>
  <c r="L436" i="27"/>
  <c r="L435" i="27"/>
  <c r="L434" i="27"/>
  <c r="L433" i="27"/>
  <c r="L432" i="27"/>
  <c r="L431" i="27"/>
  <c r="L430" i="27"/>
  <c r="L429" i="27"/>
  <c r="L428" i="27"/>
  <c r="L427" i="27"/>
  <c r="L426" i="27"/>
  <c r="L425" i="27"/>
  <c r="L424" i="27"/>
  <c r="L423" i="27"/>
  <c r="L422" i="27"/>
  <c r="L421" i="27"/>
  <c r="L420" i="27"/>
  <c r="L419" i="27"/>
  <c r="L418" i="27"/>
  <c r="L417" i="27"/>
  <c r="L416" i="27"/>
  <c r="L415" i="27"/>
  <c r="L414" i="27"/>
  <c r="L413" i="27"/>
  <c r="L412" i="27"/>
  <c r="L411" i="27"/>
  <c r="L410" i="27"/>
  <c r="L409" i="27"/>
  <c r="L408" i="27"/>
  <c r="L407" i="27"/>
  <c r="L406" i="27"/>
  <c r="L405" i="27"/>
  <c r="L404" i="27"/>
  <c r="L403" i="27"/>
  <c r="L402" i="27"/>
  <c r="L401" i="27"/>
  <c r="L400" i="27"/>
  <c r="L399" i="27"/>
  <c r="L398" i="27"/>
  <c r="L397" i="27"/>
  <c r="L396" i="27"/>
  <c r="L395" i="27"/>
  <c r="L394" i="27"/>
  <c r="L393" i="27"/>
  <c r="L392" i="27"/>
  <c r="L391" i="27"/>
  <c r="L390" i="27"/>
  <c r="L389" i="27"/>
  <c r="L388" i="27"/>
  <c r="L387" i="27"/>
  <c r="L386" i="27"/>
  <c r="L385" i="27"/>
  <c r="L384" i="27"/>
  <c r="L383" i="27"/>
  <c r="L382" i="27"/>
  <c r="L381" i="27"/>
  <c r="L380" i="27"/>
  <c r="L379" i="27"/>
  <c r="L378" i="27"/>
  <c r="L377" i="27"/>
  <c r="L376" i="27"/>
  <c r="L375" i="27"/>
  <c r="L374" i="27"/>
  <c r="L373" i="27"/>
  <c r="L372" i="27"/>
  <c r="L371" i="27"/>
  <c r="L370" i="27"/>
  <c r="L369" i="27"/>
  <c r="L368" i="27"/>
  <c r="L367" i="27"/>
  <c r="L366" i="27"/>
  <c r="L365" i="27"/>
  <c r="L364" i="27"/>
  <c r="L363" i="27"/>
  <c r="L362" i="27"/>
  <c r="L361" i="27"/>
  <c r="L360" i="27"/>
  <c r="L359" i="27"/>
  <c r="L358" i="27"/>
  <c r="L357" i="27"/>
  <c r="L356" i="27"/>
  <c r="L355" i="27"/>
  <c r="L354" i="27"/>
  <c r="L353" i="27"/>
  <c r="L352" i="27"/>
  <c r="L351" i="27"/>
  <c r="L350" i="27"/>
  <c r="L349" i="27"/>
  <c r="L348" i="27"/>
  <c r="L347" i="27"/>
  <c r="L346" i="27"/>
  <c r="L345" i="27"/>
  <c r="L344" i="27"/>
  <c r="L343" i="27"/>
  <c r="L342" i="27"/>
  <c r="L341" i="27"/>
  <c r="L340" i="27"/>
  <c r="L339" i="27"/>
  <c r="L338" i="27"/>
  <c r="L337" i="27"/>
  <c r="L336" i="27"/>
  <c r="L335" i="27"/>
  <c r="L334" i="27"/>
  <c r="L333" i="27"/>
  <c r="L332" i="27"/>
  <c r="L331" i="27"/>
  <c r="L330" i="27"/>
  <c r="L329" i="27"/>
  <c r="L328" i="27"/>
  <c r="L327" i="27"/>
  <c r="L326" i="27"/>
  <c r="L325" i="27"/>
  <c r="L324" i="27"/>
  <c r="L323" i="27"/>
  <c r="L322" i="27"/>
  <c r="L321" i="27"/>
  <c r="L320" i="27"/>
  <c r="L319" i="27"/>
  <c r="L318" i="27"/>
  <c r="L317" i="27"/>
  <c r="L316" i="27"/>
  <c r="L315" i="27"/>
  <c r="L314" i="27"/>
  <c r="L313" i="27"/>
  <c r="L312" i="27"/>
  <c r="L311" i="27"/>
  <c r="L310" i="27"/>
  <c r="L309" i="27"/>
  <c r="L308" i="27"/>
  <c r="L307" i="27"/>
  <c r="L306" i="27"/>
  <c r="L305" i="27"/>
  <c r="L304" i="27"/>
  <c r="L303" i="27"/>
  <c r="L302" i="27"/>
  <c r="L301" i="27"/>
  <c r="L300" i="27"/>
  <c r="L299" i="27"/>
  <c r="L298" i="27"/>
  <c r="L297" i="27"/>
  <c r="L296" i="27"/>
  <c r="L295" i="27"/>
  <c r="L294" i="27"/>
  <c r="L293" i="27"/>
  <c r="L292" i="27"/>
  <c r="L291" i="27"/>
  <c r="L290" i="27"/>
  <c r="L289" i="27"/>
  <c r="L288" i="27"/>
  <c r="L287" i="27"/>
  <c r="L286" i="27"/>
  <c r="L285" i="27"/>
  <c r="L284" i="27"/>
  <c r="L283" i="27"/>
  <c r="L282" i="27"/>
  <c r="L281" i="27"/>
  <c r="L280" i="27"/>
  <c r="L279" i="27"/>
  <c r="L278" i="27"/>
  <c r="L277" i="27"/>
  <c r="L276" i="27"/>
  <c r="L275" i="27"/>
  <c r="L274" i="27"/>
  <c r="L273" i="27"/>
  <c r="L272" i="27"/>
  <c r="L271" i="27"/>
  <c r="L270" i="27"/>
  <c r="L269" i="27"/>
  <c r="L268" i="27"/>
  <c r="L267" i="27"/>
  <c r="L266" i="27"/>
  <c r="L265" i="27"/>
  <c r="L264" i="27"/>
  <c r="L263" i="27"/>
  <c r="L262" i="27"/>
  <c r="L261" i="27"/>
  <c r="L260" i="27"/>
  <c r="L259" i="27"/>
  <c r="L258" i="27"/>
  <c r="L257" i="27"/>
  <c r="L256" i="27"/>
  <c r="L255" i="27"/>
  <c r="L254" i="27"/>
  <c r="L253" i="27"/>
  <c r="L252" i="27"/>
  <c r="L251" i="27"/>
  <c r="L250" i="27"/>
  <c r="L249" i="27"/>
  <c r="L248" i="27"/>
  <c r="L247" i="27"/>
  <c r="L246" i="27"/>
  <c r="L245" i="27"/>
  <c r="L244" i="27"/>
  <c r="L243" i="27"/>
  <c r="L242" i="27"/>
  <c r="L241" i="27"/>
  <c r="L240" i="27"/>
  <c r="L239" i="27"/>
  <c r="L238" i="27"/>
  <c r="L237" i="27"/>
  <c r="L236" i="27"/>
  <c r="L235" i="27"/>
  <c r="L234" i="27"/>
  <c r="L233" i="27"/>
  <c r="L232" i="27"/>
  <c r="L231" i="27"/>
  <c r="L230" i="27"/>
  <c r="L229" i="27"/>
  <c r="L228" i="27"/>
  <c r="L227" i="27"/>
  <c r="L226" i="27"/>
  <c r="L225" i="27"/>
  <c r="L224" i="27"/>
  <c r="L223" i="27"/>
  <c r="L222" i="27"/>
  <c r="L221" i="27"/>
  <c r="L220" i="27"/>
  <c r="L219" i="27"/>
  <c r="L218" i="27"/>
  <c r="L217" i="27"/>
  <c r="L216" i="27"/>
  <c r="L215" i="27"/>
  <c r="L214" i="27"/>
  <c r="L213" i="27"/>
  <c r="L212" i="27"/>
  <c r="L211" i="27"/>
  <c r="L210" i="27"/>
  <c r="L209" i="27"/>
  <c r="L208" i="27"/>
  <c r="L207" i="27"/>
  <c r="L206" i="27"/>
  <c r="L205" i="27"/>
  <c r="L204" i="27"/>
  <c r="L203" i="27"/>
  <c r="L202" i="27"/>
  <c r="L201" i="27"/>
  <c r="L200" i="27"/>
  <c r="L199" i="27"/>
  <c r="L198" i="27"/>
  <c r="L197" i="27"/>
  <c r="L196" i="27"/>
  <c r="L195" i="27"/>
  <c r="L194" i="27"/>
  <c r="L193" i="27"/>
  <c r="L192" i="27"/>
  <c r="L191" i="27"/>
  <c r="L190" i="27"/>
  <c r="L189" i="27"/>
  <c r="L188" i="27"/>
  <c r="L187" i="27"/>
  <c r="L186" i="27"/>
  <c r="L185" i="27"/>
  <c r="L184" i="27"/>
  <c r="L183" i="27"/>
  <c r="L182" i="27"/>
  <c r="L181" i="27"/>
  <c r="L180" i="27"/>
  <c r="L179" i="27"/>
  <c r="L178" i="27"/>
  <c r="L177" i="27"/>
  <c r="L176" i="27"/>
  <c r="L175" i="27"/>
  <c r="L174" i="27"/>
  <c r="L173" i="27"/>
  <c r="L172" i="27"/>
  <c r="L171" i="27"/>
  <c r="L170" i="27"/>
  <c r="L169" i="27"/>
  <c r="L168" i="27"/>
  <c r="L167" i="27"/>
  <c r="L166" i="27"/>
  <c r="L165" i="27"/>
  <c r="L164" i="27"/>
  <c r="L163" i="27"/>
  <c r="L162" i="27"/>
  <c r="L161" i="27"/>
  <c r="L160" i="27"/>
  <c r="L159" i="27"/>
  <c r="L158" i="27"/>
  <c r="L157" i="27"/>
  <c r="L156" i="27"/>
  <c r="L155" i="27"/>
  <c r="L154" i="27"/>
  <c r="L153" i="27"/>
  <c r="L152" i="27"/>
  <c r="L151" i="27"/>
  <c r="L150" i="27"/>
  <c r="L149" i="27"/>
  <c r="L148" i="27"/>
  <c r="L147" i="27"/>
  <c r="L146" i="27"/>
  <c r="L145" i="27"/>
  <c r="L144" i="27"/>
  <c r="L143" i="27"/>
  <c r="L142" i="27"/>
  <c r="L141" i="27"/>
  <c r="L140" i="27"/>
  <c r="L139" i="27"/>
  <c r="L138" i="27"/>
  <c r="L137" i="27"/>
  <c r="L136" i="27"/>
  <c r="L135" i="27"/>
  <c r="L134" i="27"/>
  <c r="L133" i="27"/>
  <c r="L132" i="27"/>
  <c r="L131" i="27"/>
  <c r="L130" i="27"/>
  <c r="L129" i="27"/>
  <c r="L128" i="27"/>
  <c r="L127" i="27"/>
  <c r="L126" i="27"/>
  <c r="L125" i="27"/>
  <c r="L124" i="27"/>
  <c r="L123" i="27"/>
  <c r="L122" i="27"/>
  <c r="L121" i="27"/>
  <c r="L120" i="27"/>
  <c r="L119" i="27"/>
  <c r="L118" i="27"/>
  <c r="L117" i="27"/>
  <c r="L116" i="27"/>
  <c r="L115" i="27"/>
  <c r="L114" i="27"/>
  <c r="L113" i="27"/>
  <c r="L112" i="27"/>
  <c r="L111" i="27"/>
  <c r="L110" i="27"/>
  <c r="L109" i="27"/>
  <c r="L108" i="27"/>
  <c r="L107" i="27"/>
  <c r="L106" i="27"/>
  <c r="L105" i="27"/>
  <c r="L104" i="27"/>
  <c r="L103" i="27"/>
  <c r="L102" i="27"/>
  <c r="L101" i="27"/>
  <c r="L100" i="27"/>
  <c r="L99" i="27"/>
  <c r="L98" i="27"/>
  <c r="L97" i="27"/>
  <c r="L96" i="27"/>
  <c r="L95" i="27"/>
  <c r="L94" i="27"/>
  <c r="L93" i="27"/>
  <c r="L92" i="27"/>
  <c r="L91" i="27"/>
  <c r="L90" i="27"/>
  <c r="L89" i="27"/>
  <c r="L88" i="27"/>
  <c r="L87" i="27"/>
  <c r="L86" i="27"/>
  <c r="L85" i="27"/>
  <c r="L84" i="27"/>
  <c r="L83" i="27"/>
  <c r="L82" i="27"/>
  <c r="L81" i="27"/>
  <c r="L80" i="27"/>
  <c r="L79" i="27"/>
  <c r="L78" i="27"/>
  <c r="L77" i="27"/>
  <c r="L76" i="27"/>
  <c r="L75" i="27"/>
  <c r="L74" i="27"/>
  <c r="L73" i="27"/>
  <c r="L72" i="27"/>
  <c r="L71" i="27"/>
  <c r="L70" i="27"/>
  <c r="L69" i="27"/>
  <c r="L68" i="27"/>
  <c r="L67" i="27"/>
  <c r="L66" i="27"/>
  <c r="L65" i="27"/>
  <c r="L64" i="27"/>
  <c r="L63" i="27"/>
  <c r="L62" i="27"/>
  <c r="L61" i="27"/>
  <c r="L60" i="27"/>
  <c r="L59" i="27"/>
  <c r="L58" i="27"/>
  <c r="L57" i="27"/>
  <c r="L56" i="27"/>
  <c r="L55" i="27"/>
  <c r="L54" i="27"/>
  <c r="L53" i="27"/>
  <c r="L52" i="27"/>
  <c r="L51" i="27"/>
  <c r="L50" i="27"/>
  <c r="L49" i="27"/>
  <c r="L48" i="27"/>
  <c r="L47" i="27"/>
  <c r="L46" i="27"/>
  <c r="L45" i="27"/>
  <c r="L44" i="27"/>
  <c r="L43" i="27"/>
  <c r="L42" i="27"/>
  <c r="L41" i="27"/>
  <c r="L40" i="27"/>
  <c r="L39" i="27"/>
  <c r="L38" i="27"/>
  <c r="L37" i="27"/>
  <c r="L36" i="27"/>
  <c r="L35" i="27"/>
  <c r="L34" i="27"/>
  <c r="L33" i="27"/>
  <c r="L32" i="27"/>
  <c r="L31" i="27"/>
  <c r="L30" i="27"/>
  <c r="L29" i="27"/>
  <c r="L28" i="27"/>
  <c r="L27" i="27"/>
  <c r="L26" i="27"/>
  <c r="L25" i="27"/>
  <c r="L24" i="27"/>
  <c r="L23" i="27"/>
  <c r="L22" i="27"/>
  <c r="L21" i="27"/>
  <c r="L20" i="27"/>
  <c r="L19" i="27"/>
  <c r="L18" i="27"/>
  <c r="L17" i="27"/>
  <c r="L16" i="27"/>
  <c r="L15" i="27"/>
  <c r="L14" i="27"/>
  <c r="L13" i="27"/>
  <c r="L12" i="27"/>
  <c r="L11" i="27"/>
  <c r="V26" i="13"/>
  <c r="U26" i="13"/>
  <c r="P26" i="13"/>
  <c r="K26" i="13"/>
  <c r="F26" i="13"/>
  <c r="O26" i="13"/>
  <c r="J26" i="13"/>
  <c r="E26" i="13"/>
  <c r="S26" i="13"/>
  <c r="N26" i="13"/>
  <c r="I26" i="13"/>
  <c r="H26" i="13"/>
  <c r="V20" i="13"/>
  <c r="Q20" i="13"/>
  <c r="L20" i="13"/>
  <c r="G20" i="13"/>
  <c r="U20" i="13"/>
  <c r="K20" i="13"/>
  <c r="T20" i="13"/>
  <c r="S20" i="13"/>
  <c r="I20" i="13"/>
  <c r="H20" i="13"/>
  <c r="V14" i="13"/>
  <c r="Q14" i="13"/>
  <c r="L14" i="13"/>
  <c r="G14" i="13"/>
  <c r="F14" i="13"/>
  <c r="T14" i="13"/>
  <c r="J14" i="13"/>
  <c r="S14" i="13"/>
  <c r="N14" i="13"/>
  <c r="I14" i="13"/>
  <c r="D14" i="13"/>
  <c r="Q13" i="13"/>
  <c r="L13" i="13"/>
  <c r="G13" i="13"/>
  <c r="U13" i="13"/>
  <c r="T13" i="13"/>
  <c r="J13" i="13"/>
  <c r="S13" i="13"/>
  <c r="I13" i="13"/>
  <c r="D13" i="13"/>
  <c r="H13" i="13"/>
  <c r="V25" i="13"/>
  <c r="Q25" i="13"/>
  <c r="L25" i="13"/>
  <c r="G25" i="13"/>
  <c r="K25" i="13"/>
  <c r="T25" i="13"/>
  <c r="J25" i="13"/>
  <c r="N25" i="13"/>
  <c r="I25" i="13"/>
  <c r="D25" i="13"/>
  <c r="H25" i="13"/>
  <c r="V24" i="13"/>
  <c r="L24" i="13"/>
  <c r="G24" i="13"/>
  <c r="U24" i="13"/>
  <c r="P24" i="13"/>
  <c r="F24" i="13"/>
  <c r="T24" i="13"/>
  <c r="J24" i="13"/>
  <c r="N24" i="13"/>
  <c r="D24" i="13"/>
  <c r="H24" i="13"/>
  <c r="O21" i="13"/>
  <c r="V21" i="13"/>
  <c r="L21" i="13"/>
  <c r="U21" i="13"/>
  <c r="P21" i="13"/>
  <c r="K21" i="13"/>
  <c r="F21" i="13"/>
  <c r="T21" i="13"/>
  <c r="J21" i="13"/>
  <c r="S21" i="13"/>
  <c r="N21" i="13"/>
  <c r="D21" i="13"/>
  <c r="R21" i="13"/>
  <c r="H21" i="13"/>
  <c r="V19" i="13"/>
  <c r="G19" i="13"/>
  <c r="U19" i="13"/>
  <c r="K19" i="13"/>
  <c r="J19" i="13"/>
  <c r="S19" i="13"/>
  <c r="N19" i="13"/>
  <c r="D19" i="13"/>
  <c r="H19" i="13"/>
  <c r="V15" i="13"/>
  <c r="Q15" i="13"/>
  <c r="L15" i="13"/>
  <c r="G15" i="13"/>
  <c r="U15" i="13"/>
  <c r="P15" i="13"/>
  <c r="F15" i="13"/>
  <c r="T15" i="13"/>
  <c r="O15" i="13"/>
  <c r="J15" i="13"/>
  <c r="E15" i="13"/>
  <c r="N15" i="13"/>
  <c r="I15" i="13"/>
  <c r="D15" i="13"/>
  <c r="H15" i="13"/>
  <c r="U25" i="13"/>
  <c r="Q21" i="13"/>
  <c r="I21" i="13"/>
  <c r="Q19" i="13"/>
  <c r="I19" i="13"/>
  <c r="K13" i="13"/>
  <c r="Q26" i="13"/>
  <c r="L26" i="13"/>
  <c r="G26" i="13"/>
  <c r="T26" i="13"/>
  <c r="D26" i="13"/>
  <c r="S25" i="13"/>
  <c r="Q24" i="13"/>
  <c r="K24" i="13"/>
  <c r="S24" i="13"/>
  <c r="I24" i="13"/>
  <c r="G21" i="13"/>
  <c r="L19" i="13"/>
  <c r="T19" i="13"/>
  <c r="U14" i="13"/>
  <c r="P14" i="13"/>
  <c r="K14" i="13"/>
  <c r="H14" i="13"/>
  <c r="V13" i="13"/>
  <c r="P13" i="13"/>
  <c r="F13" i="13"/>
  <c r="N13" i="13"/>
  <c r="K15" i="13"/>
  <c r="S15" i="13"/>
  <c r="C14" i="13" l="1"/>
  <c r="E14" i="13"/>
  <c r="O20" i="13"/>
  <c r="O24" i="13"/>
  <c r="N20" i="13"/>
  <c r="C13" i="13"/>
  <c r="E21" i="13"/>
  <c r="C21" i="13"/>
  <c r="M24" i="13"/>
  <c r="R13" i="13"/>
  <c r="M21" i="13"/>
  <c r="D20" i="13"/>
  <c r="M26" i="13"/>
  <c r="M14" i="13"/>
  <c r="P19" i="13"/>
  <c r="F25" i="13"/>
  <c r="O13" i="13"/>
  <c r="C20" i="13"/>
  <c r="E20" i="13"/>
  <c r="R26" i="13"/>
  <c r="C24" i="13"/>
  <c r="R24" i="13"/>
  <c r="F20" i="13"/>
  <c r="J20" i="13"/>
  <c r="R20" i="13"/>
  <c r="C15" i="13"/>
  <c r="M19" i="13"/>
  <c r="O19" i="13"/>
  <c r="R19" i="13"/>
  <c r="R15" i="13"/>
  <c r="O14" i="13"/>
  <c r="R14" i="13"/>
  <c r="M15" i="13"/>
  <c r="C26" i="13"/>
  <c r="E23" i="18"/>
  <c r="E25" i="13"/>
  <c r="R25" i="13"/>
  <c r="O25" i="13"/>
  <c r="M25" i="13"/>
  <c r="C19" i="13"/>
  <c r="E24" i="13"/>
  <c r="D23" i="18"/>
  <c r="P25" i="13"/>
  <c r="M13" i="13"/>
  <c r="C25" i="13"/>
  <c r="E19" i="13"/>
  <c r="P20" i="13"/>
  <c r="F19" i="13"/>
  <c r="M20" i="13"/>
  <c r="C23" i="18"/>
  <c r="E13" i="13"/>
  <c r="G11" i="26" l="1"/>
  <c r="I11" i="26"/>
  <c r="J11" i="26"/>
  <c r="G12" i="26"/>
  <c r="H12" i="26"/>
  <c r="I12" i="26"/>
  <c r="J12" i="26"/>
  <c r="G14" i="26"/>
  <c r="H14" i="26"/>
  <c r="I14" i="26"/>
  <c r="J14" i="26"/>
  <c r="G13" i="26"/>
  <c r="I13" i="26"/>
  <c r="J13" i="26"/>
  <c r="G18" i="26"/>
  <c r="H18" i="26"/>
  <c r="I18" i="26"/>
  <c r="J18" i="26"/>
  <c r="G19" i="26"/>
  <c r="H19" i="26"/>
  <c r="I19" i="26"/>
  <c r="J19" i="26"/>
  <c r="G20" i="26"/>
  <c r="H20" i="26"/>
  <c r="I20" i="26"/>
  <c r="J20" i="26"/>
  <c r="G23" i="26"/>
  <c r="H23" i="26"/>
  <c r="I23" i="26"/>
  <c r="J23" i="26"/>
  <c r="G24" i="26"/>
  <c r="H24" i="26"/>
  <c r="I24" i="26"/>
  <c r="J24" i="26"/>
  <c r="H25" i="26"/>
  <c r="I25" i="26"/>
  <c r="J25" i="26"/>
  <c r="G26" i="26"/>
  <c r="H26" i="26"/>
  <c r="I26" i="26"/>
  <c r="J26" i="26"/>
  <c r="H13" i="26" l="1"/>
  <c r="G25" i="26"/>
  <c r="H11" i="26"/>
  <c r="D12" i="26" l="1"/>
  <c r="E12" i="26"/>
  <c r="F12" i="26"/>
  <c r="D14" i="26"/>
  <c r="E14" i="26"/>
  <c r="F14" i="26"/>
  <c r="D13" i="26"/>
  <c r="E13" i="26"/>
  <c r="F13" i="26"/>
  <c r="D18" i="26"/>
  <c r="E18" i="26"/>
  <c r="F18" i="26"/>
  <c r="D19" i="26"/>
  <c r="E19" i="26"/>
  <c r="F19" i="26"/>
  <c r="D20" i="26"/>
  <c r="E20" i="26"/>
  <c r="F20" i="26"/>
  <c r="D23" i="26"/>
  <c r="E23" i="26"/>
  <c r="F23" i="26"/>
  <c r="D24" i="26"/>
  <c r="E24" i="26"/>
  <c r="F24" i="26"/>
  <c r="D25" i="26"/>
  <c r="E25" i="26"/>
  <c r="F25" i="26"/>
  <c r="D26" i="26"/>
  <c r="E26" i="26"/>
  <c r="F26" i="26"/>
  <c r="D11" i="26"/>
  <c r="E11" i="26"/>
  <c r="F11" i="26"/>
  <c r="C26" i="26" l="1"/>
  <c r="C24" i="26"/>
  <c r="C20" i="26"/>
  <c r="C18" i="26"/>
  <c r="C13" i="26"/>
  <c r="C12" i="26"/>
  <c r="C11" i="26"/>
  <c r="C25" i="26"/>
  <c r="C23" i="26"/>
  <c r="C19" i="26"/>
  <c r="C14" i="26"/>
  <c r="C12" i="18" l="1"/>
  <c r="D12" i="18"/>
  <c r="E12" i="18"/>
  <c r="C14" i="18"/>
  <c r="D14" i="18"/>
  <c r="E14" i="18"/>
  <c r="C13" i="18"/>
  <c r="D13" i="18"/>
  <c r="E13" i="18"/>
  <c r="C18" i="18"/>
  <c r="D18" i="18"/>
  <c r="E18" i="18"/>
  <c r="C19" i="18"/>
  <c r="D19" i="18"/>
  <c r="E19" i="18"/>
  <c r="C20" i="18"/>
  <c r="D20" i="18"/>
  <c r="E20" i="18"/>
  <c r="C24" i="18"/>
  <c r="D24" i="18"/>
  <c r="E24" i="18"/>
  <c r="C25" i="18"/>
  <c r="D25" i="18"/>
  <c r="E25" i="18"/>
  <c r="C26" i="18"/>
  <c r="D26" i="18"/>
  <c r="E26" i="18"/>
  <c r="C12" i="21" l="1"/>
  <c r="D12" i="21"/>
  <c r="E12" i="21"/>
  <c r="F12" i="21"/>
  <c r="G12" i="21"/>
  <c r="H12" i="21"/>
  <c r="I12" i="21"/>
  <c r="C14" i="21"/>
  <c r="D14" i="21"/>
  <c r="E14" i="21"/>
  <c r="F14" i="21"/>
  <c r="G14" i="21"/>
  <c r="H14" i="21"/>
  <c r="I14" i="21"/>
  <c r="C13" i="21"/>
  <c r="D13" i="21"/>
  <c r="E13" i="21"/>
  <c r="F13" i="21"/>
  <c r="G13" i="21"/>
  <c r="H13" i="21"/>
  <c r="I13" i="21"/>
  <c r="C18" i="21"/>
  <c r="D18" i="21"/>
  <c r="E18" i="21"/>
  <c r="F18" i="21"/>
  <c r="G18" i="21"/>
  <c r="H18" i="21"/>
  <c r="I18" i="21"/>
  <c r="C19" i="21"/>
  <c r="D19" i="21"/>
  <c r="E19" i="21"/>
  <c r="F19" i="21"/>
  <c r="G19" i="21"/>
  <c r="H19" i="21"/>
  <c r="I19" i="21"/>
  <c r="C20" i="21"/>
  <c r="D20" i="21"/>
  <c r="E20" i="21"/>
  <c r="F20" i="21"/>
  <c r="G20" i="21"/>
  <c r="H20" i="21"/>
  <c r="I20" i="21"/>
  <c r="C23" i="21"/>
  <c r="D23" i="21"/>
  <c r="E23" i="21"/>
  <c r="F23" i="21"/>
  <c r="G23" i="21"/>
  <c r="H23" i="21"/>
  <c r="I23" i="21"/>
  <c r="C24" i="21"/>
  <c r="D24" i="21"/>
  <c r="E24" i="21"/>
  <c r="F24" i="21"/>
  <c r="G24" i="21"/>
  <c r="H24" i="21"/>
  <c r="I24" i="21"/>
  <c r="C25" i="21"/>
  <c r="D25" i="21"/>
  <c r="E25" i="21"/>
  <c r="F25" i="21"/>
  <c r="G25" i="21"/>
  <c r="H25" i="21"/>
  <c r="I25" i="21"/>
  <c r="C26" i="21"/>
  <c r="D26" i="21"/>
  <c r="E26" i="21"/>
  <c r="F26" i="21"/>
  <c r="G26" i="21"/>
  <c r="H26" i="21"/>
  <c r="I26" i="21"/>
</calcChain>
</file>

<file path=xl/sharedStrings.xml><?xml version="1.0" encoding="utf-8"?>
<sst xmlns="http://schemas.openxmlformats.org/spreadsheetml/2006/main" count="1342" uniqueCount="682">
  <si>
    <t>Movimiento</t>
  </si>
  <si>
    <t>Delitos</t>
  </si>
  <si>
    <t>Juicios de Faltas/Delitos Leves</t>
  </si>
  <si>
    <t>Asuntos Civiles</t>
  </si>
  <si>
    <t>Medidas LEC</t>
  </si>
  <si>
    <t>Auxilio Judicial</t>
  </si>
  <si>
    <t>Señalamientos</t>
  </si>
  <si>
    <t>Procedimientos Elevados</t>
  </si>
  <si>
    <t>Sumarios Elevados</t>
  </si>
  <si>
    <t>Proc.Jurado Elevados</t>
  </si>
  <si>
    <t>Órdenes de Protección y Medidas,(Arts. 544 Ter y 544 Bis), según Instancia</t>
  </si>
  <si>
    <t>Órdenes de Protección y Medidas,(Arts. 544 Ter y 544 Bis), según Instancia, (porcentajes)</t>
  </si>
  <si>
    <t>Medidas judiciales de protección y seguridad de las Víctimas, (incluidas todas 544 Bis y 544 Ter)</t>
  </si>
  <si>
    <t>Órdenes y Medidas, (art. 544 Ter y 544 Bis) por Sexo y Nacionalidad</t>
  </si>
  <si>
    <t>Procesos por delito</t>
  </si>
  <si>
    <t>Personas enjuiciadas</t>
  </si>
  <si>
    <t>Porcentaje de Condenados</t>
  </si>
  <si>
    <t>Relación de Víctimas y Denunciados</t>
  </si>
  <si>
    <t>Denuncias-Renuncias</t>
  </si>
  <si>
    <t>Distribución porcentual de las Denuncias</t>
  </si>
  <si>
    <t>Sobreseimientos</t>
  </si>
  <si>
    <t>Formas de Terminación</t>
  </si>
  <si>
    <t>ASUNTOS PENALES. Por tipos de procesos</t>
  </si>
  <si>
    <t>Diligencias Urgentes</t>
  </si>
  <si>
    <t>Sumarios</t>
  </si>
  <si>
    <t>Diligencias previas</t>
  </si>
  <si>
    <t>Procedimientos abreviados</t>
  </si>
  <si>
    <t>Juicios sobre Delitos Leves</t>
  </si>
  <si>
    <t>Procesos por Aceptación de Decreto</t>
  </si>
  <si>
    <t>Ley Orgánica 5/95 Jurado</t>
  </si>
  <si>
    <t>Ingresados Directamente</t>
  </si>
  <si>
    <t>Reabiertos</t>
  </si>
  <si>
    <t>Resueltos</t>
  </si>
  <si>
    <t>Pendientes al finalizar</t>
  </si>
  <si>
    <t>Total</t>
  </si>
  <si>
    <t>Homicidio</t>
  </si>
  <si>
    <t>Aborto</t>
  </si>
  <si>
    <t>Lesiones al feto</t>
  </si>
  <si>
    <t>Lesiones y Malos Tratos del Art. 153 del CP</t>
  </si>
  <si>
    <t>Lesiones y Malos Tratos del Art. 173 del CP</t>
  </si>
  <si>
    <t>Lesiones y Malos Tratos del Art. 148 y ss. del CP</t>
  </si>
  <si>
    <t>Contra la libertad</t>
  </si>
  <si>
    <t>Contra la libertad e indemnidad sexual</t>
  </si>
  <si>
    <t>Contra la integridad moral</t>
  </si>
  <si>
    <t>Contra la Intimidad y el derecho a la propia Imagen</t>
  </si>
  <si>
    <t>Contra el Honor</t>
  </si>
  <si>
    <t>Contra derechos y deberes familiares</t>
  </si>
  <si>
    <t>Quebrantamientos  de Medidas</t>
  </si>
  <si>
    <t>Otros</t>
  </si>
  <si>
    <t>RESUMEN GENERAL POR TIPO DE DELITOS INGRESADOS</t>
  </si>
  <si>
    <t>Resumen por tipos de Delitos Leves ingresados</t>
  </si>
  <si>
    <t>Juicios sobre Delitos Leves de enjuiciamiento rapido e inmediato</t>
  </si>
  <si>
    <t>Ejecutorias de Juicios de Faltas</t>
  </si>
  <si>
    <t>Ejecutorias de juicios sobre Delitos Leves</t>
  </si>
  <si>
    <t>Injurias</t>
  </si>
  <si>
    <t>Vejación injusta</t>
  </si>
  <si>
    <t>Otras</t>
  </si>
  <si>
    <t>Ingresadas</t>
  </si>
  <si>
    <t>Incoadas</t>
  </si>
  <si>
    <t>Resueltos: Archivo definitivo</t>
  </si>
  <si>
    <t>ASUNTOS CIVILES. Procesos contenciosos</t>
  </si>
  <si>
    <t>Sobre filiación, maternidad y paternidad</t>
  </si>
  <si>
    <t>Realación paterno filial</t>
  </si>
  <si>
    <t>Nulidades matrimoniales</t>
  </si>
  <si>
    <t>Divorcios consensuados</t>
  </si>
  <si>
    <t>Divorcios no consensuados</t>
  </si>
  <si>
    <t>Separaciones consensuadas</t>
  </si>
  <si>
    <t>Separaciones no consensuadas</t>
  </si>
  <si>
    <t>Eficacia civil, separación, disolución o Nulidad Canónica</t>
  </si>
  <si>
    <t>Modificación de medidas consensuadas</t>
  </si>
  <si>
    <t>Modificación de medidas no consensuadas</t>
  </si>
  <si>
    <t>Juicios Verbales</t>
  </si>
  <si>
    <t>Asentimiento en adopción</t>
  </si>
  <si>
    <t xml:space="preserve">Oposicion a la resolución administrativa en la protección de menores </t>
  </si>
  <si>
    <t>Sobre la capacidad de las personas art 756 y ss LEC</t>
  </si>
  <si>
    <t>Liquidación regimen economico matrimonial</t>
  </si>
  <si>
    <t>Guardia, custodia o alim entos de hijos menores no matrimoniales consensuados</t>
  </si>
  <si>
    <t>Guardia, custodia o alim entos de hijos menores no matrimoniales no consensuados</t>
  </si>
  <si>
    <t>Ingresados Por Transformación</t>
  </si>
  <si>
    <t>Total Medidas LEC</t>
  </si>
  <si>
    <t>Medidas provisionales previas</t>
  </si>
  <si>
    <t>Medidas provisionales coetaneas</t>
  </si>
  <si>
    <t>Medidas cautelares</t>
  </si>
  <si>
    <t>Pendientes 
al finalizar</t>
  </si>
  <si>
    <t>Total de despachos penales</t>
  </si>
  <si>
    <t>Despachos penales nacionales</t>
  </si>
  <si>
    <t>Actos de comunicación penales de la U.E.</t>
  </si>
  <si>
    <t>Diligencias penales urgnetes. U.E.</t>
  </si>
  <si>
    <t>Resto de despachos penales U.E.</t>
  </si>
  <si>
    <t>Despachos penales de otros paises</t>
  </si>
  <si>
    <t>Total de despachos civiles</t>
  </si>
  <si>
    <t>Despachos nacionales</t>
  </si>
  <si>
    <t>Notificaciones y traslado de docuemntos en materia civil Regl. CE1348/00</t>
  </si>
  <si>
    <t>Resto despachos civiles U.E.</t>
  </si>
  <si>
    <t>Despachos civiles de otros paises</t>
  </si>
  <si>
    <t>Ingresados 
directamente</t>
  </si>
  <si>
    <t>Ingresados directamente</t>
  </si>
  <si>
    <t>Celebrados 
para el 
Trimestre</t>
  </si>
  <si>
    <t>Suspendidos</t>
  </si>
  <si>
    <t>Señalados 
para el 
Trimestre</t>
  </si>
  <si>
    <t>Celebrados para el Trimestre</t>
  </si>
  <si>
    <t>Suspendidos para el Trimestre</t>
  </si>
  <si>
    <t>No celebrados</t>
  </si>
  <si>
    <t>Señalados para el Trimestre</t>
  </si>
  <si>
    <t>Art.188
LEC</t>
  </si>
  <si>
    <t>Por otras
 causas</t>
  </si>
  <si>
    <t>A Instancia de Parte</t>
  </si>
  <si>
    <t>Otras Causas</t>
  </si>
  <si>
    <t xml:space="preserve">Causas con preso
</t>
  </si>
  <si>
    <t>Causas sin preso</t>
  </si>
  <si>
    <t>Causas con preso</t>
  </si>
  <si>
    <t>Total sumarios elevados</t>
  </si>
  <si>
    <t>Con procesamiento</t>
  </si>
  <si>
    <t>Sin procesamiento</t>
  </si>
  <si>
    <t>Total Procedimientos</t>
  </si>
  <si>
    <t>Número</t>
  </si>
  <si>
    <t>Condenado Español</t>
  </si>
  <si>
    <t>Condenado Extranjero</t>
  </si>
  <si>
    <t>Absuelto Español</t>
  </si>
  <si>
    <t>Absuelto Extranjero</t>
  </si>
  <si>
    <t>% condenas entre los  enjuiciados</t>
  </si>
  <si>
    <t>% condenas entre los españoles enjuiciados</t>
  </si>
  <si>
    <t>% condenas entre los extranjeros enjuiciados</t>
  </si>
  <si>
    <t>Cónyuge</t>
  </si>
  <si>
    <t>Excónyuge</t>
  </si>
  <si>
    <t>Relac. Afectiva</t>
  </si>
  <si>
    <t>Exrelación afectiva</t>
  </si>
  <si>
    <t>Mujeres víctimas de violencia de género</t>
  </si>
  <si>
    <t xml:space="preserve">Mujeres españolas victimas de violencia </t>
  </si>
  <si>
    <t xml:space="preserve">Mujeres extranjeras victimas de violencia </t>
  </si>
  <si>
    <t>Denuncias recibidas</t>
  </si>
  <si>
    <t>Presentada directamente por familiares</t>
  </si>
  <si>
    <t xml:space="preserve">Atestados policiales </t>
  </si>
  <si>
    <t>Parte de lesiones recibido directamente en el juzgado</t>
  </si>
  <si>
    <t>Servicios asistencia-Terceros  en general</t>
  </si>
  <si>
    <t>Casos en los que la victima  se acoge a la dispensa a la obligación de declarar como testigo</t>
  </si>
  <si>
    <t>Renuncias por españolas</t>
  </si>
  <si>
    <t>Renuncias por extranjeras</t>
  </si>
  <si>
    <t>Ratio Casos en los que la victima  se acoge a la dispensa a la obligación de declarar como testigo /denuncias</t>
  </si>
  <si>
    <t>Ratio Casos en los que la victima  se acoge a la dispensa a la obligación de declarar como testigo /Mujeres víctimas de VG</t>
  </si>
  <si>
    <t xml:space="preserve">Ratio Órdenes y Medidas / Mujeres víctimas de violencia de género </t>
  </si>
  <si>
    <t>con denuncia victima</t>
  </si>
  <si>
    <t>con denuncia familiar</t>
  </si>
  <si>
    <t>por intervención directa policial</t>
  </si>
  <si>
    <t>Por españolas</t>
  </si>
  <si>
    <t>Por extranjeras</t>
  </si>
  <si>
    <t>Presentada directamente por victima en el juzgado</t>
  </si>
  <si>
    <t>Parte de lesiones recibido directamente 
en el juzgado</t>
  </si>
  <si>
    <t>Presentada directamente por víctima en el juzgado</t>
  </si>
  <si>
    <t>Sobreseimiento libre</t>
  </si>
  <si>
    <t>Sobreseimiento provisional</t>
  </si>
  <si>
    <t>Por no haber indicios racionales de haberse cometido delito</t>
  </si>
  <si>
    <t>El hecho no es constitutivo de delito</t>
  </si>
  <si>
    <t>Por exención responsabilidad criminal</t>
  </si>
  <si>
    <t>total sobreseimiento libre</t>
  </si>
  <si>
    <t>Por no resultar justificada la perpetración del delito</t>
  </si>
  <si>
    <t>Por no haber autor conocido y determinado</t>
  </si>
  <si>
    <t>Total sobreseimiento provisional</t>
  </si>
  <si>
    <t>Valores Porcentuales</t>
  </si>
  <si>
    <t>Por Sentencia</t>
  </si>
  <si>
    <t>Por Sobreseimiento</t>
  </si>
  <si>
    <t>Elevación al órgano competente</t>
  </si>
  <si>
    <t>Absolutoria</t>
  </si>
  <si>
    <t>Condenatoria</t>
  </si>
  <si>
    <t>Libre</t>
  </si>
  <si>
    <t>Provisional</t>
  </si>
  <si>
    <t>SANTA CRUZ DE TENERIFE</t>
  </si>
  <si>
    <t>A instancia de la víctima/s</t>
  </si>
  <si>
    <t>A instancia de otras personas</t>
  </si>
  <si>
    <t>A instancia del Ministerio Fiscal</t>
  </si>
  <si>
    <t>De Oficio</t>
  </si>
  <si>
    <t>A instancia de la Administración</t>
  </si>
  <si>
    <t>Resueltas</t>
  </si>
  <si>
    <t>Pendientes final trimestre</t>
  </si>
  <si>
    <t>Inadmitidas</t>
  </si>
  <si>
    <t>Adoptadas</t>
  </si>
  <si>
    <t>Denegadas</t>
  </si>
  <si>
    <t>A instancia del Minist. Fiscal</t>
  </si>
  <si>
    <t>De oficio</t>
  </si>
  <si>
    <t>Salida del domicilio</t>
  </si>
  <si>
    <t>Alejamiento</t>
  </si>
  <si>
    <t>Suspensión tenencia, uso armas</t>
  </si>
  <si>
    <t>Penal. Otras</t>
  </si>
  <si>
    <t>Total naturaleza penal</t>
  </si>
  <si>
    <t>Permuta uso vivienda familiar</t>
  </si>
  <si>
    <t>Civil. Otras</t>
  </si>
  <si>
    <t>Total naturaleza civil</t>
  </si>
  <si>
    <t>Con OP</t>
  </si>
  <si>
    <t>SinOP</t>
  </si>
  <si>
    <t>Nº Total</t>
  </si>
  <si>
    <t>Víctima: Mujer Española mayor de  edad</t>
  </si>
  <si>
    <t>Víctima: Mujer Española menor de  edad</t>
  </si>
  <si>
    <t>Víctima: Mujer Extranjera mayor de  edad</t>
  </si>
  <si>
    <t>Víctima: Mujer Extranjera menor de  edad</t>
  </si>
  <si>
    <t>Denunciado: Hombre-Español</t>
  </si>
  <si>
    <t>EIVISSA</t>
  </si>
  <si>
    <t>Privativa de 
libertad</t>
  </si>
  <si>
    <t>Prohibición de comunicación</t>
  </si>
  <si>
    <t>Prohibición volver lugar delito</t>
  </si>
  <si>
    <t>Atribución de la vivienda</t>
  </si>
  <si>
    <t>Suspensión regimen visitas</t>
  </si>
  <si>
    <t>Suspensión patria potestad</t>
  </si>
  <si>
    <t>Suspensión guarda y custodia</t>
  </si>
  <si>
    <t>Prestación alimentos</t>
  </si>
  <si>
    <t>Sobre protección menor</t>
  </si>
  <si>
    <t xml:space="preserve">Ratio ordenes y Medidas / denuncias </t>
  </si>
  <si>
    <t>Total Señalamientos Penales sobre Delitos Leves</t>
  </si>
  <si>
    <t>Señalamientos juicios de enjuiciamiento inmediato sobre Delitos Leves</t>
  </si>
  <si>
    <t>Restantes Señalamientos para enjuiciamiento sobre Delitos Leves</t>
  </si>
  <si>
    <t>Señalamientos en procesos por aceptación de decreto</t>
  </si>
  <si>
    <t>Total Señalamientos Civiles</t>
  </si>
  <si>
    <t>Elevados al Juzgado de lo Penal</t>
  </si>
  <si>
    <t>Elevados a la Audiencia Provincial</t>
  </si>
  <si>
    <t>Procesos por Delito (Conformidades)</t>
  </si>
  <si>
    <t>Varones</t>
  </si>
  <si>
    <t>Mujeres</t>
  </si>
  <si>
    <t>Procedimientos relativos a sustracción internacional de menores</t>
  </si>
  <si>
    <t>Ruptura de pareja estable, (D.A: 5ª libro segundo del Código Civil de Cataluña), Consensuada</t>
  </si>
  <si>
    <t>Ruptura de pareja estable, (D.A: 5ª libro segundo del Código Civil de Cataluña), No Consensuada</t>
  </si>
  <si>
    <t>Ingresados procedentes de otros órganos</t>
  </si>
  <si>
    <t>J.I.Guardia</t>
  </si>
  <si>
    <t>Otros JVM</t>
  </si>
  <si>
    <t>Total Órdenes de protección y Medidas solicitadas</t>
  </si>
  <si>
    <t>Denunciado: 
Hombre-Extranjero</t>
  </si>
  <si>
    <t>Padre/hijo/a</t>
  </si>
  <si>
    <t>Hijo/a 
solo de la víctima</t>
  </si>
  <si>
    <t>Bajo tutela, 
guarda o custodia 
del agresor y de la víctima</t>
  </si>
  <si>
    <t>Bajo tutela, 
guarda o custodia 
solo de la víctima</t>
  </si>
  <si>
    <t>Juicios Ordinarios</t>
  </si>
  <si>
    <t>Relac. 
Afectiva</t>
  </si>
  <si>
    <t>Total
Relaciones
Víctima/Denunciado</t>
  </si>
  <si>
    <t>Total
Órdenes 
de protección</t>
  </si>
  <si>
    <t>Porcentaje Relación Víctimas/Denunciados</t>
  </si>
  <si>
    <t>Porcentaje Relacion de Víctimas y Denunciados</t>
  </si>
  <si>
    <r>
      <t>Nº Total</t>
    </r>
    <r>
      <rPr>
        <b/>
        <sz val="11"/>
        <color rgb="FFFF0000"/>
        <rFont val="Verdana"/>
        <family val="2"/>
      </rPr>
      <t>*</t>
    </r>
    <r>
      <rPr>
        <b/>
        <sz val="11"/>
        <color rgb="FF4F81BD"/>
        <rFont val="Verdana"/>
        <family val="2"/>
      </rPr>
      <t xml:space="preserve"> 
menores tutelados víctimas de violencia</t>
    </r>
  </si>
  <si>
    <r>
      <rPr>
        <b/>
        <sz val="11"/>
        <color rgb="FFFF0000"/>
        <rFont val="Verdana"/>
        <family val="2"/>
      </rPr>
      <t>*</t>
    </r>
    <r>
      <rPr>
        <b/>
        <sz val="11"/>
        <color theme="4"/>
        <rFont val="Verdana"/>
        <family val="2"/>
      </rPr>
      <t xml:space="preserve"> El nº Total de víctimas menores tutelados incluye tanto mujeres como hombres menores</t>
    </r>
  </si>
  <si>
    <t>Número Menores  tutelados, víctimas de violencia</t>
  </si>
  <si>
    <r>
      <t>Nº Total Menores tutelados
Víctimas de violencia</t>
    </r>
    <r>
      <rPr>
        <b/>
        <sz val="9"/>
        <color rgb="FFFF0000"/>
        <rFont val="Verdana"/>
        <family val="2"/>
      </rPr>
      <t>*</t>
    </r>
  </si>
  <si>
    <t>MENORCA</t>
  </si>
  <si>
    <t>ILLES BALEARS</t>
  </si>
  <si>
    <t>ISLAS CANARIAS</t>
  </si>
  <si>
    <t>FUERTEVENTURA</t>
  </si>
  <si>
    <t>GRAN CANARIA</t>
  </si>
  <si>
    <t>LANZAROTE</t>
  </si>
  <si>
    <t>TENERIFE</t>
  </si>
  <si>
    <t>EL HIERRO</t>
  </si>
  <si>
    <t>LA GOMERA</t>
  </si>
  <si>
    <t>LAS PALMAS</t>
  </si>
  <si>
    <t xml:space="preserve">LA PALMA </t>
  </si>
  <si>
    <t>sentencias y autos resto</t>
  </si>
  <si>
    <t>incidentes 241</t>
  </si>
  <si>
    <t>ALMERIA</t>
  </si>
  <si>
    <t>BERJA</t>
  </si>
  <si>
    <t>HUERCAL-OVERA</t>
  </si>
  <si>
    <t>VERA</t>
  </si>
  <si>
    <t>ROQUETAS DE MAR</t>
  </si>
  <si>
    <t>VELEZ-RUBIO</t>
  </si>
  <si>
    <t>EL EJIDO</t>
  </si>
  <si>
    <t>PURCHENA</t>
  </si>
  <si>
    <t>CHICLANA DE LA FRONTERA</t>
  </si>
  <si>
    <t>ARCOS DE LA FRONTERA</t>
  </si>
  <si>
    <t>ALGECIRAS</t>
  </si>
  <si>
    <t>CADIZ</t>
  </si>
  <si>
    <t>SAN ROQUE</t>
  </si>
  <si>
    <t>SANLUCAR DE BARRAMEDA</t>
  </si>
  <si>
    <t>JEREZ DE LA FRONTERA</t>
  </si>
  <si>
    <t>LA LINEA DE LA CONCEPCION</t>
  </si>
  <si>
    <t>SAN FERNANDO</t>
  </si>
  <si>
    <t>EL PUERTO DE SANTA MARIA</t>
  </si>
  <si>
    <t>ROTA</t>
  </si>
  <si>
    <t>CEUTA</t>
  </si>
  <si>
    <t>PUERTO REAL</t>
  </si>
  <si>
    <t>BARBATE</t>
  </si>
  <si>
    <t>UBRIQUE</t>
  </si>
  <si>
    <t>MONTORO</t>
  </si>
  <si>
    <t>AGUILAR DE LA FRONTERA</t>
  </si>
  <si>
    <t>POZOBLANCO</t>
  </si>
  <si>
    <t>BAENA</t>
  </si>
  <si>
    <t>POSADAS</t>
  </si>
  <si>
    <t>PEÑARROYA-PUEBLONUEVO</t>
  </si>
  <si>
    <t>LUCENA</t>
  </si>
  <si>
    <t>CORDOBA</t>
  </si>
  <si>
    <t>PRIEGO DE CORDOBA</t>
  </si>
  <si>
    <t>CABRA</t>
  </si>
  <si>
    <t>MONTILLA</t>
  </si>
  <si>
    <t>PUENTE GENIL</t>
  </si>
  <si>
    <t>LOJA</t>
  </si>
  <si>
    <t>GUADIX</t>
  </si>
  <si>
    <t>GRANADA</t>
  </si>
  <si>
    <t>MOTRIL</t>
  </si>
  <si>
    <t>ORGIVA</t>
  </si>
  <si>
    <t>BAZA</t>
  </si>
  <si>
    <t>SANTA FE</t>
  </si>
  <si>
    <t>HUESCAR</t>
  </si>
  <si>
    <t>ALMUÑECAR</t>
  </si>
  <si>
    <t>ARACENA</t>
  </si>
  <si>
    <t>HUELVA</t>
  </si>
  <si>
    <t>LA PALMA DEL CONDADO</t>
  </si>
  <si>
    <t>VALVERDE DEL CAMINO</t>
  </si>
  <si>
    <t>AYAMONTE</t>
  </si>
  <si>
    <t>MOGUER</t>
  </si>
  <si>
    <t>JAEN</t>
  </si>
  <si>
    <t>ALCALA LA REAL</t>
  </si>
  <si>
    <t>LA CAROLINA</t>
  </si>
  <si>
    <t>ANDUJAR</t>
  </si>
  <si>
    <t>BAEZA</t>
  </si>
  <si>
    <t>LINARES</t>
  </si>
  <si>
    <t>VILLACARRILLO</t>
  </si>
  <si>
    <t>CAZORLA</t>
  </si>
  <si>
    <t>MARTOS</t>
  </si>
  <si>
    <t>UBEDA</t>
  </si>
  <si>
    <t>ANTEQUERA</t>
  </si>
  <si>
    <t>VELEZ-MALAGA</t>
  </si>
  <si>
    <t>MALAGA</t>
  </si>
  <si>
    <t>RONDA</t>
  </si>
  <si>
    <t>FUENGIROLA</t>
  </si>
  <si>
    <t>MARBELLA</t>
  </si>
  <si>
    <t>ESTEPONA</t>
  </si>
  <si>
    <t>MELILLA</t>
  </si>
  <si>
    <t>TORROX</t>
  </si>
  <si>
    <t>COIN</t>
  </si>
  <si>
    <t>ARCHIDONA</t>
  </si>
  <si>
    <t>TORREMOLINOS</t>
  </si>
  <si>
    <t>OSUNA</t>
  </si>
  <si>
    <t>CAZALLA DE LA SIERRA</t>
  </si>
  <si>
    <t>SANLUCAR LA MAYOR</t>
  </si>
  <si>
    <t>CARMONA</t>
  </si>
  <si>
    <t>LORA DEL RIO</t>
  </si>
  <si>
    <t>SEVILLA</t>
  </si>
  <si>
    <t>MORON DE LA FRONTERA</t>
  </si>
  <si>
    <t>LEBRIJA</t>
  </si>
  <si>
    <t>UTRERA</t>
  </si>
  <si>
    <t>ECIJA</t>
  </si>
  <si>
    <t>ALCALA DE GUADAIRA</t>
  </si>
  <si>
    <t>DOS HERMANAS</t>
  </si>
  <si>
    <t>MARCHENA</t>
  </si>
  <si>
    <t>CORIA DEL RIO</t>
  </si>
  <si>
    <t>ESTEPA</t>
  </si>
  <si>
    <t>BARBASTRO</t>
  </si>
  <si>
    <t>BOLTAÑA</t>
  </si>
  <si>
    <t>FRAGA</t>
  </si>
  <si>
    <t>HUESCA</t>
  </si>
  <si>
    <t>JACA</t>
  </si>
  <si>
    <t>MONZÓN</t>
  </si>
  <si>
    <t>ALCAÑIZ</t>
  </si>
  <si>
    <t>CALAMOCHA</t>
  </si>
  <si>
    <t>TERUEL</t>
  </si>
  <si>
    <t>CALATAYUD</t>
  </si>
  <si>
    <t>TARAZONA</t>
  </si>
  <si>
    <t>ZARAGOZA</t>
  </si>
  <si>
    <t>CASPE</t>
  </si>
  <si>
    <t>EJEA DE LOS CABALLEROS</t>
  </si>
  <si>
    <t>DAROCA</t>
  </si>
  <si>
    <t>LA ALMUNIA DE DOÑA GODINA</t>
  </si>
  <si>
    <t>CANGAS DE NARCEA</t>
  </si>
  <si>
    <t>LENA</t>
  </si>
  <si>
    <t>CANGAS DE ONIS</t>
  </si>
  <si>
    <t>AVILES</t>
  </si>
  <si>
    <t>GRADO</t>
  </si>
  <si>
    <t>SIERO</t>
  </si>
  <si>
    <t>CASTROPOL</t>
  </si>
  <si>
    <t>GIJON</t>
  </si>
  <si>
    <t>LAVIANA</t>
  </si>
  <si>
    <t>OVIEDO</t>
  </si>
  <si>
    <t>LLANES</t>
  </si>
  <si>
    <t>MIERES</t>
  </si>
  <si>
    <t>LANGREO</t>
  </si>
  <si>
    <t>TINEO</t>
  </si>
  <si>
    <t>VALDES</t>
  </si>
  <si>
    <t>PRAVIA</t>
  </si>
  <si>
    <t>VILLAVICIOSA</t>
  </si>
  <si>
    <t>PILOÑA</t>
  </si>
  <si>
    <t>MAO-MAHON</t>
  </si>
  <si>
    <t>INCA</t>
  </si>
  <si>
    <t>PALMA</t>
  </si>
  <si>
    <t>MANACOR</t>
  </si>
  <si>
    <t>CIUTADELLA DE MENORCA</t>
  </si>
  <si>
    <t>ARRECIFE</t>
  </si>
  <si>
    <t>LAS PALMAS DE GRAN CANARIA</t>
  </si>
  <si>
    <t>PUERTO DEL ROSARIO</t>
  </si>
  <si>
    <t>SANTA MARIA DE GUIA DE GRAN CANARIA</t>
  </si>
  <si>
    <t>TELDE</t>
  </si>
  <si>
    <t>SAN BARTOLOME DE TIRAJANA</t>
  </si>
  <si>
    <t>ARUCAS</t>
  </si>
  <si>
    <t>GRANADILLA DE ABONA</t>
  </si>
  <si>
    <t>SAN SEBASTIAN DE LA GOMERA</t>
  </si>
  <si>
    <t>SANTA CRUZ DE LA PALMA</t>
  </si>
  <si>
    <t>ICOD DE LOS VINOS</t>
  </si>
  <si>
    <t>VALVERDE</t>
  </si>
  <si>
    <t>SAN CRISTOBAL DE LA LAGUNA</t>
  </si>
  <si>
    <t>LA OROTAVA</t>
  </si>
  <si>
    <t>LOS LLANOS DE ARIDANE</t>
  </si>
  <si>
    <t>PUERTO DE LA CRUZ</t>
  </si>
  <si>
    <t>GÜIMAR</t>
  </si>
  <si>
    <t>ARONA</t>
  </si>
  <si>
    <t>TORRELAVEGA</t>
  </si>
  <si>
    <t>LAREDO</t>
  </si>
  <si>
    <t>SANTANDER</t>
  </si>
  <si>
    <t>SAN VICENTE DE LA BARQUERA</t>
  </si>
  <si>
    <t>REINOSA</t>
  </si>
  <si>
    <t>SANTOÑA</t>
  </si>
  <si>
    <t>MEDIO CUDEYO</t>
  </si>
  <si>
    <t>CASTRO-URDIALES</t>
  </si>
  <si>
    <t>AREVALO</t>
  </si>
  <si>
    <t>ARENAS DE SAN PEDRO</t>
  </si>
  <si>
    <t>AVILA</t>
  </si>
  <si>
    <t>PIEDRAHITA</t>
  </si>
  <si>
    <t>BURGOS</t>
  </si>
  <si>
    <t>ARANDA DE DUERO</t>
  </si>
  <si>
    <t>VILLARCAYO DE MERINDAD DE CASTILLA LA VIEJA</t>
  </si>
  <si>
    <t>MIRANDA DE EBRO</t>
  </si>
  <si>
    <t>LERMA</t>
  </si>
  <si>
    <t>BRIVIESCA</t>
  </si>
  <si>
    <t>SALAS DE LOS INFANTES</t>
  </si>
  <si>
    <t>SAHAGUN</t>
  </si>
  <si>
    <t>LEON</t>
  </si>
  <si>
    <t>LA BAÑEZA</t>
  </si>
  <si>
    <t>PONFERRADA</t>
  </si>
  <si>
    <t>ASTORGA</t>
  </si>
  <si>
    <t>CISTIERNA</t>
  </si>
  <si>
    <t>VILLABLINO</t>
  </si>
  <si>
    <t>PALENCIA</t>
  </si>
  <si>
    <t>CARRION DE LOS CONDES</t>
  </si>
  <si>
    <t>CERVERA DE PISUERGA</t>
  </si>
  <si>
    <t>SALAMANCA</t>
  </si>
  <si>
    <t>CIUDAD RODRIGO</t>
  </si>
  <si>
    <t>VITIGUDINO</t>
  </si>
  <si>
    <t>BEJAR</t>
  </si>
  <si>
    <t>PEÑARANDA DE BRACAMONTE</t>
  </si>
  <si>
    <t>SEGOVIA</t>
  </si>
  <si>
    <t>CUELLAR</t>
  </si>
  <si>
    <t>SEPULVEDA</t>
  </si>
  <si>
    <t>SANTA MARIA LA REAL DE NIEVA</t>
  </si>
  <si>
    <t>ALMAZAN</t>
  </si>
  <si>
    <t>BURGO DE OSMA-CIUDAD DE OSMA</t>
  </si>
  <si>
    <t>SORIA</t>
  </si>
  <si>
    <t>VALLADOLID</t>
  </si>
  <si>
    <t>MEDINA DEL CAMPO</t>
  </si>
  <si>
    <t>MEDINA DE RIOSECO</t>
  </si>
  <si>
    <t>TORO</t>
  </si>
  <si>
    <t>ZAMORA</t>
  </si>
  <si>
    <t>BENAVENTE</t>
  </si>
  <si>
    <t>PUEBLA DE SANABRIA</t>
  </si>
  <si>
    <t>VILLALPANDO</t>
  </si>
  <si>
    <t>ALBACETE</t>
  </si>
  <si>
    <t>ALCARAZ</t>
  </si>
  <si>
    <t>ALMANSA</t>
  </si>
  <si>
    <t>HELLIN</t>
  </si>
  <si>
    <t>LA RODA</t>
  </si>
  <si>
    <t>VILLAROBLEDO</t>
  </si>
  <si>
    <t>CASAS-IBAÑEZ</t>
  </si>
  <si>
    <t>ALCAZAR DE SAN JUAN</t>
  </si>
  <si>
    <t>CIUDAD REAL</t>
  </si>
  <si>
    <t>DAIMIEL</t>
  </si>
  <si>
    <t>MANZANARES</t>
  </si>
  <si>
    <t>VALDEPEÑAS</t>
  </si>
  <si>
    <t>VILLANUEVA DE LOS INFANTES</t>
  </si>
  <si>
    <t>PUERTOLLANO</t>
  </si>
  <si>
    <t>TOMELLOSO</t>
  </si>
  <si>
    <t>ALMAGRO</t>
  </si>
  <si>
    <t>ALMADEN</t>
  </si>
  <si>
    <t>CUENCA</t>
  </si>
  <si>
    <t>TARANCON</t>
  </si>
  <si>
    <t>MOTILLA DEL PALANCAR</t>
  </si>
  <si>
    <t>SAN CLEMENTE</t>
  </si>
  <si>
    <t>GUADALAJARA</t>
  </si>
  <si>
    <t>MOLINA DE ARAGON</t>
  </si>
  <si>
    <t>SIGÜENZA</t>
  </si>
  <si>
    <t>OCAÑA</t>
  </si>
  <si>
    <t>ORGAZ</t>
  </si>
  <si>
    <t>ILLESCAS</t>
  </si>
  <si>
    <t>TALAVERA DE LA REINA</t>
  </si>
  <si>
    <t>TOLEDO</t>
  </si>
  <si>
    <t>TORRIJOS</t>
  </si>
  <si>
    <t>QUINTANAR DE LA ORDEN</t>
  </si>
  <si>
    <t>MARTORELL</t>
  </si>
  <si>
    <t>MANRESA</t>
  </si>
  <si>
    <t>GRANOLLERS</t>
  </si>
  <si>
    <t>MATARO</t>
  </si>
  <si>
    <t>VIC</t>
  </si>
  <si>
    <t>ARENYS DE MAR</t>
  </si>
  <si>
    <t>IGUALADA</t>
  </si>
  <si>
    <t>BERGA</t>
  </si>
  <si>
    <t>VILAFRANCA DEL PENEDES</t>
  </si>
  <si>
    <t>BADALONA</t>
  </si>
  <si>
    <t>BARCELONA</t>
  </si>
  <si>
    <t>SANT BOI DE LLOBREGAT</t>
  </si>
  <si>
    <t>SABADELL</t>
  </si>
  <si>
    <t>VILANOVA I LA GELTRU</t>
  </si>
  <si>
    <t>TERRASSA</t>
  </si>
  <si>
    <t>SANT FELIU DE LLOBREGAT</t>
  </si>
  <si>
    <t>L'HOSPITALET DE LLOBREGAT</t>
  </si>
  <si>
    <t>SANTA COLOMA DE GRAMENET</t>
  </si>
  <si>
    <t>CERDANYOLA DEL VALLES</t>
  </si>
  <si>
    <t>CORNELLA DE LLOBREGAT</t>
  </si>
  <si>
    <t>GAVA</t>
  </si>
  <si>
    <t>MOLLET DEL VALLES</t>
  </si>
  <si>
    <t>ESPLUGUES DE LLOBREGAT</t>
  </si>
  <si>
    <t>RUBI</t>
  </si>
  <si>
    <t>EL PRAT DE LLOBREGAT</t>
  </si>
  <si>
    <t>FIGUERES</t>
  </si>
  <si>
    <t>GIRONA</t>
  </si>
  <si>
    <t>LA BISBAL D'EMPORDA</t>
  </si>
  <si>
    <t>RIPOLL</t>
  </si>
  <si>
    <t>SANTA COLOMA DE FARNERS</t>
  </si>
  <si>
    <t>OLOT</t>
  </si>
  <si>
    <t>BLANES</t>
  </si>
  <si>
    <t>SANT FELIU DE GUIXOLS</t>
  </si>
  <si>
    <t>PUIGCERDA</t>
  </si>
  <si>
    <t>TREMP</t>
  </si>
  <si>
    <t>BALAGUER</t>
  </si>
  <si>
    <t>CERVERA</t>
  </si>
  <si>
    <t>LLEIDA</t>
  </si>
  <si>
    <t>LA SEU D'URGELL</t>
  </si>
  <si>
    <t>VIELHA E MIJARAN</t>
  </si>
  <si>
    <t>SOLSONA</t>
  </si>
  <si>
    <t>EL VENDRELL</t>
  </si>
  <si>
    <t>REUS</t>
  </si>
  <si>
    <t>AMPOSTA</t>
  </si>
  <si>
    <t>VALLS</t>
  </si>
  <si>
    <t>GANDESA</t>
  </si>
  <si>
    <t>TARRAGONA</t>
  </si>
  <si>
    <t>TORTOSA</t>
  </si>
  <si>
    <t>FALSET</t>
  </si>
  <si>
    <t>DENIA</t>
  </si>
  <si>
    <t>ALCOY/ALCOI</t>
  </si>
  <si>
    <t>ALICANTE/ALACANT</t>
  </si>
  <si>
    <t>ORIHUELA</t>
  </si>
  <si>
    <t>VILLAJOYOSA/VILA JOIOSA-LA</t>
  </si>
  <si>
    <t>ELDA</t>
  </si>
  <si>
    <t>VILLENA</t>
  </si>
  <si>
    <t>ELCHE/ELX</t>
  </si>
  <si>
    <t>BENIDORM</t>
  </si>
  <si>
    <t>SAN VICENTE DEL RASPEIG/SANT VICENT DEL RASPEIG</t>
  </si>
  <si>
    <t>NOVELDA</t>
  </si>
  <si>
    <t>IBI</t>
  </si>
  <si>
    <t>TORREVIEJA</t>
  </si>
  <si>
    <t>CASTELLON DE LA PLANA/CASTELLO DE LA PLANA</t>
  </si>
  <si>
    <t>SEGORBE</t>
  </si>
  <si>
    <t>VINAROS</t>
  </si>
  <si>
    <t>NULES</t>
  </si>
  <si>
    <t>VILLARREAL/VILA-REAL</t>
  </si>
  <si>
    <t>LLIRIA</t>
  </si>
  <si>
    <t>GANDIA</t>
  </si>
  <si>
    <t>ONTINYENT</t>
  </si>
  <si>
    <t>TORRENT</t>
  </si>
  <si>
    <t>SUECA</t>
  </si>
  <si>
    <t>VALENCIA</t>
  </si>
  <si>
    <t>SAGUNTO/SAGUNT</t>
  </si>
  <si>
    <t>ALZIRA</t>
  </si>
  <si>
    <t>CARLET</t>
  </si>
  <si>
    <t>XATIVA</t>
  </si>
  <si>
    <t>REQUENA</t>
  </si>
  <si>
    <t>CATARROJA</t>
  </si>
  <si>
    <t>MONCADA</t>
  </si>
  <si>
    <t>PATERNA</t>
  </si>
  <si>
    <t>QUART DE POBLET</t>
  </si>
  <si>
    <t>MISLATA</t>
  </si>
  <si>
    <t>MASSAMAGRELL</t>
  </si>
  <si>
    <t>PICASSENT</t>
  </si>
  <si>
    <t>VILLANUEVA DE LA SERENA</t>
  </si>
  <si>
    <t>ALMENDRALEJO</t>
  </si>
  <si>
    <t>LLERENA</t>
  </si>
  <si>
    <t>MERIDA</t>
  </si>
  <si>
    <t>BADAJOZ</t>
  </si>
  <si>
    <t>OLIVENZA</t>
  </si>
  <si>
    <t>ZAFRA</t>
  </si>
  <si>
    <t>JEREZ DE LOS CABALLEROS</t>
  </si>
  <si>
    <t>HERRERA DEL DUQUE</t>
  </si>
  <si>
    <t>CASTUERA</t>
  </si>
  <si>
    <t>DON BENITO</t>
  </si>
  <si>
    <t>FREGENAL DE LA SIERRA</t>
  </si>
  <si>
    <t>MONTIJO</t>
  </si>
  <si>
    <t>VILLAFRANCA DE LOS BARROS</t>
  </si>
  <si>
    <t>CACERES</t>
  </si>
  <si>
    <t>CORIA</t>
  </si>
  <si>
    <t>NAVALMORAL DE LA MATA</t>
  </si>
  <si>
    <t>PLASENCIA</t>
  </si>
  <si>
    <t>TRUJILLO</t>
  </si>
  <si>
    <t>VALENCIA DE ALCANTARA</t>
  </si>
  <si>
    <t>LOGROSAN</t>
  </si>
  <si>
    <t>BETANZOS</t>
  </si>
  <si>
    <t>SANTIAGO DE COMPOSTELA</t>
  </si>
  <si>
    <t>FERROL</t>
  </si>
  <si>
    <t>A CORUÑA</t>
  </si>
  <si>
    <t>NOIA</t>
  </si>
  <si>
    <t>CARBALLO</t>
  </si>
  <si>
    <t>CORCUBION</t>
  </si>
  <si>
    <t>ARZUA</t>
  </si>
  <si>
    <t>ORTIGUEIRA</t>
  </si>
  <si>
    <t>RIBEIRA</t>
  </si>
  <si>
    <t>NEGREIRA</t>
  </si>
  <si>
    <t>MUROS</t>
  </si>
  <si>
    <t>PADRON</t>
  </si>
  <si>
    <t>ORDES</t>
  </si>
  <si>
    <t>MONDOÑEDO</t>
  </si>
  <si>
    <t>CHANTADA</t>
  </si>
  <si>
    <t>LUGO</t>
  </si>
  <si>
    <t>VILALBA</t>
  </si>
  <si>
    <t>MONFORTE DE LEMOS</t>
  </si>
  <si>
    <t>VIVEIRO</t>
  </si>
  <si>
    <t>SARRIA</t>
  </si>
  <si>
    <t>A FONSAGRADA</t>
  </si>
  <si>
    <t>BECERREA</t>
  </si>
  <si>
    <t>OURENSE</t>
  </si>
  <si>
    <t>RIBADAVIA</t>
  </si>
  <si>
    <t>XINZO DE LIMIA</t>
  </si>
  <si>
    <t>A POBRA DE TRIVES</t>
  </si>
  <si>
    <t>VERIN</t>
  </si>
  <si>
    <t>O BARCO DE VALDEORRAS</t>
  </si>
  <si>
    <t>O CARBALLIÑO</t>
  </si>
  <si>
    <t>BANDE</t>
  </si>
  <si>
    <t>CELANOVA</t>
  </si>
  <si>
    <t>PONTEAREAS</t>
  </si>
  <si>
    <t>VILAGARCIA DE AROUSA</t>
  </si>
  <si>
    <t>VIGO</t>
  </si>
  <si>
    <t>PONTEVEDRA</t>
  </si>
  <si>
    <t>ESTRADA (A)</t>
  </si>
  <si>
    <t>TUI</t>
  </si>
  <si>
    <t>CANGAS</t>
  </si>
  <si>
    <t>LALIN</t>
  </si>
  <si>
    <t>CAMBADOS</t>
  </si>
  <si>
    <t>REDONDELA</t>
  </si>
  <si>
    <t>O PORRIÑO</t>
  </si>
  <si>
    <t>CALDAS DE REIS</t>
  </si>
  <si>
    <t>MARIN</t>
  </si>
  <si>
    <t>TORRELAGUNA</t>
  </si>
  <si>
    <t>TORREJON DE ARDOZ</t>
  </si>
  <si>
    <t>NAVALCARNERO</t>
  </si>
  <si>
    <t>ALCALA DE HENARES</t>
  </si>
  <si>
    <t>ALCOBENDAS</t>
  </si>
  <si>
    <t>MOSTOLES</t>
  </si>
  <si>
    <t>SAN LORENZO DE EL ESCORIAL</t>
  </si>
  <si>
    <t>ARANJUEZ</t>
  </si>
  <si>
    <t>LEGANES</t>
  </si>
  <si>
    <t>GETAFE</t>
  </si>
  <si>
    <t>MADRID</t>
  </si>
  <si>
    <t>MAJADAHONDA</t>
  </si>
  <si>
    <t>COSLADA</t>
  </si>
  <si>
    <t>ARGANDA DEL REY</t>
  </si>
  <si>
    <t>COLLADO VILLALBA</t>
  </si>
  <si>
    <t>PARLA</t>
  </si>
  <si>
    <t>ALCORCON</t>
  </si>
  <si>
    <t>FUENLABRADA</t>
  </si>
  <si>
    <t>COLMENAR VIEJO</t>
  </si>
  <si>
    <t>VALDEMORO</t>
  </si>
  <si>
    <t>POZUELO DE ALARCON</t>
  </si>
  <si>
    <t>CARAVACA DE LA CRUZ</t>
  </si>
  <si>
    <t>CARTAGENA</t>
  </si>
  <si>
    <t>CIEZA</t>
  </si>
  <si>
    <t>LORCA</t>
  </si>
  <si>
    <t>MULA</t>
  </si>
  <si>
    <t>MURCIA</t>
  </si>
  <si>
    <t>YECLA</t>
  </si>
  <si>
    <t>MOLINA DE SEGURA</t>
  </si>
  <si>
    <t>TOTANA</t>
  </si>
  <si>
    <t>JUMILLA</t>
  </si>
  <si>
    <t>SAN JAVIER</t>
  </si>
  <si>
    <t>ESTELLA/LIZARRA</t>
  </si>
  <si>
    <t>AOIZ/AGOITZ</t>
  </si>
  <si>
    <t>TUDELA</t>
  </si>
  <si>
    <t>PAMPLONA/IRUÑA</t>
  </si>
  <si>
    <t>TAFALLA</t>
  </si>
  <si>
    <t>AMURRIO</t>
  </si>
  <si>
    <t>VITORIA-GASTEIZ</t>
  </si>
  <si>
    <t>TOLOSA</t>
  </si>
  <si>
    <t>AZPEITIA</t>
  </si>
  <si>
    <t>BERGARA</t>
  </si>
  <si>
    <t>EIBAR</t>
  </si>
  <si>
    <t>DONOSTIA-SAN SEBASTIAN</t>
  </si>
  <si>
    <t>IRUN</t>
  </si>
  <si>
    <t>DURANGO</t>
  </si>
  <si>
    <t>BARAKALDO</t>
  </si>
  <si>
    <t>GERNIKA-LUMO</t>
  </si>
  <si>
    <t>BILBAO</t>
  </si>
  <si>
    <t>BALMASEDA</t>
  </si>
  <si>
    <t>GETXO</t>
  </si>
  <si>
    <t>HARO</t>
  </si>
  <si>
    <t>CALAHORRA</t>
  </si>
  <si>
    <t>LOGROÑO</t>
  </si>
  <si>
    <t>Quebrantamientos 
de Penas</t>
  </si>
  <si>
    <t>Resueltos: 
Archivo 
provisional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</si>
</sst>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.0"/>
  </numFmts>
  <fonts count="17" x14ac:knownFonts="1">
    <font>
      <sz val="10"/>
      <color theme="1"/>
      <name val="Verdana"/>
      <family val="2"/>
    </font>
    <font>
      <u/>
      <sz val="10"/>
      <color theme="10"/>
      <name val="Arial"/>
      <family val="2"/>
    </font>
    <font>
      <b/>
      <sz val="11"/>
      <color theme="4"/>
      <name val="Verdana"/>
      <family val="2"/>
    </font>
    <font>
      <b/>
      <sz val="11"/>
      <color theme="0"/>
      <name val="Verdana"/>
      <family val="2"/>
    </font>
    <font>
      <sz val="11"/>
      <color theme="1"/>
      <name val="Verdana"/>
      <family val="2"/>
    </font>
    <font>
      <b/>
      <sz val="11"/>
      <color rgb="FF4F81BD"/>
      <name val="Verdana"/>
      <family val="2"/>
    </font>
    <font>
      <b/>
      <sz val="11"/>
      <color rgb="FFFFFFFF"/>
      <name val="Verdana"/>
      <family val="2"/>
    </font>
    <font>
      <b/>
      <sz val="9"/>
      <color theme="0"/>
      <name val="Verdana"/>
      <family val="2"/>
    </font>
    <font>
      <sz val="9"/>
      <color theme="0"/>
      <name val="Verdana"/>
      <family val="2"/>
    </font>
    <font>
      <sz val="11"/>
      <name val="Verdana"/>
      <family val="2"/>
    </font>
    <font>
      <sz val="11"/>
      <color rgb="FFFFFFFF"/>
      <name val="Verdana"/>
      <family val="2"/>
    </font>
    <font>
      <b/>
      <sz val="10"/>
      <color rgb="FF4F81BD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b/>
      <sz val="10"/>
      <color rgb="FFFF0000"/>
      <name val="Verdana"/>
      <family val="2"/>
    </font>
    <font>
      <b/>
      <sz val="11"/>
      <color rgb="FFFF0000"/>
      <name val="Verdana"/>
      <family val="2"/>
    </font>
    <font>
      <b/>
      <sz val="9"/>
      <color rgb="FFFF0000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CE6F1"/>
        <bgColor indexed="64"/>
      </patternFill>
    </fill>
    <fill>
      <patternFill patternType="solid">
        <fgColor rgb="FF4F81BD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5117038483843"/>
      </bottom>
      <diagonal/>
    </border>
    <border>
      <left/>
      <right/>
      <top style="medium">
        <color theme="4" tint="0.79995117038483843"/>
      </top>
      <bottom style="medium">
        <color theme="4" tint="0.79998168889431442"/>
      </bottom>
      <diagonal/>
    </border>
    <border>
      <left/>
      <right/>
      <top/>
      <bottom style="medium">
        <color theme="0"/>
      </bottom>
      <diagonal/>
    </border>
    <border>
      <left/>
      <right style="medium">
        <color theme="0"/>
      </right>
      <top/>
      <bottom style="medium">
        <color theme="0"/>
      </bottom>
      <diagonal/>
    </border>
    <border>
      <left style="medium">
        <color theme="0"/>
      </left>
      <right/>
      <top/>
      <bottom style="medium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/>
      <top style="medium">
        <color theme="4" tint="0.79992065187536243"/>
      </top>
      <bottom style="medium">
        <color theme="4" tint="0.79992065187536243"/>
      </bottom>
      <diagonal/>
    </border>
    <border>
      <left/>
      <right/>
      <top style="medium">
        <color rgb="FFDCE6F1"/>
      </top>
      <bottom style="medium">
        <color rgb="FFDCE6F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medium">
        <color theme="0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theme="0"/>
      </left>
      <right/>
      <top style="medium">
        <color theme="0"/>
      </top>
      <bottom style="medium">
        <color theme="4" tint="0.79995117038483843"/>
      </bottom>
      <diagonal/>
    </border>
    <border>
      <left/>
      <right style="medium">
        <color theme="0"/>
      </right>
      <top style="medium">
        <color theme="0"/>
      </top>
      <bottom style="medium">
        <color theme="4" tint="0.79995117038483843"/>
      </bottom>
      <diagonal/>
    </border>
    <border>
      <left style="medium">
        <color theme="0"/>
      </left>
      <right style="medium">
        <color theme="0"/>
      </right>
      <top/>
      <bottom style="medium">
        <color theme="4" tint="0.79995117038483843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medium">
        <color theme="4" tint="0.79995117038483843"/>
      </bottom>
      <diagonal/>
    </border>
    <border>
      <left style="thin">
        <color theme="0"/>
      </left>
      <right style="thin">
        <color theme="0"/>
      </right>
      <top/>
      <bottom style="medium">
        <color rgb="FFDCE6F1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02">
    <xf numFmtId="0" fontId="0" fillId="0" borderId="0" xfId="0"/>
    <xf numFmtId="0" fontId="2" fillId="0" borderId="0" xfId="1" applyFont="1" applyAlignment="1">
      <alignment horizontal="left" vertical="center"/>
    </xf>
    <xf numFmtId="0" fontId="2" fillId="0" borderId="0" xfId="1" applyFont="1" applyAlignment="1">
      <alignment vertical="center"/>
    </xf>
    <xf numFmtId="0" fontId="2" fillId="0" borderId="2" xfId="0" applyFont="1" applyFill="1" applyBorder="1" applyAlignment="1" applyProtection="1">
      <alignment horizontal="left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Border="1"/>
    <xf numFmtId="0" fontId="5" fillId="4" borderId="13" xfId="0" applyFont="1" applyFill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 wrapText="1"/>
    </xf>
    <xf numFmtId="0" fontId="6" fillId="5" borderId="20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64" fontId="0" fillId="0" borderId="0" xfId="0" applyNumberFormat="1"/>
    <xf numFmtId="1" fontId="0" fillId="0" borderId="0" xfId="0" applyNumberFormat="1"/>
    <xf numFmtId="1" fontId="0" fillId="0" borderId="0" xfId="0" applyNumberFormat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/>
    </xf>
    <xf numFmtId="3" fontId="5" fillId="4" borderId="15" xfId="0" applyNumberFormat="1" applyFont="1" applyFill="1" applyBorder="1" applyAlignment="1">
      <alignment horizontal="center" vertical="center"/>
    </xf>
    <xf numFmtId="3" fontId="5" fillId="4" borderId="25" xfId="0" applyNumberFormat="1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/>
    </xf>
    <xf numFmtId="0" fontId="5" fillId="4" borderId="26" xfId="0" applyFont="1" applyFill="1" applyBorder="1" applyAlignment="1">
      <alignment horizontal="center" vertical="center" wrapText="1"/>
    </xf>
    <xf numFmtId="3" fontId="4" fillId="0" borderId="23" xfId="0" applyNumberFormat="1" applyFont="1" applyBorder="1" applyAlignment="1">
      <alignment horizontal="right" vertical="center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5" fillId="4" borderId="16" xfId="0" applyFont="1" applyFill="1" applyBorder="1" applyAlignment="1">
      <alignment horizontal="center" vertical="center" wrapText="1"/>
    </xf>
    <xf numFmtId="0" fontId="12" fillId="0" borderId="0" xfId="0" applyFont="1"/>
    <xf numFmtId="0" fontId="13" fillId="0" borderId="27" xfId="0" applyFont="1" applyBorder="1"/>
    <xf numFmtId="0" fontId="12" fillId="0" borderId="27" xfId="0" applyFont="1" applyBorder="1"/>
    <xf numFmtId="0" fontId="14" fillId="0" borderId="0" xfId="0" applyFont="1"/>
    <xf numFmtId="164" fontId="9" fillId="0" borderId="24" xfId="0" applyNumberFormat="1" applyFont="1" applyBorder="1" applyAlignment="1">
      <alignment horizontal="right" vertical="center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3" fontId="0" fillId="0" borderId="0" xfId="0" applyNumberFormat="1"/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3" fontId="5" fillId="4" borderId="31" xfId="0" applyNumberFormat="1" applyFont="1" applyFill="1" applyBorder="1" applyAlignment="1">
      <alignment horizontal="center" vertical="center" wrapText="1"/>
    </xf>
    <xf numFmtId="3" fontId="5" fillId="4" borderId="32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7" fillId="5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165" fontId="9" fillId="0" borderId="24" xfId="0" applyNumberFormat="1" applyFont="1" applyBorder="1" applyAlignment="1">
      <alignment horizontal="right" vertical="center"/>
    </xf>
    <xf numFmtId="165" fontId="4" fillId="0" borderId="23" xfId="0" applyNumberFormat="1" applyFont="1" applyBorder="1" applyAlignment="1">
      <alignment horizontal="right" vertical="center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left" vertical="center" wrapText="1"/>
      <protection locked="0"/>
    </xf>
    <xf numFmtId="1" fontId="9" fillId="0" borderId="23" xfId="0" applyNumberFormat="1" applyFont="1" applyBorder="1" applyAlignment="1" applyProtection="1">
      <alignment horizontal="right" vertical="center" wrapText="1"/>
      <protection locked="0"/>
    </xf>
    <xf numFmtId="3" fontId="4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5" fillId="4" borderId="1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164" fontId="4" fillId="0" borderId="23" xfId="0" applyNumberFormat="1" applyFont="1" applyBorder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3" fillId="2" borderId="4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2" fillId="3" borderId="16" xfId="0" applyFont="1" applyFill="1" applyBorder="1" applyAlignment="1" applyProtection="1">
      <alignment horizontal="center" vertical="center" wrapText="1"/>
      <protection locked="0"/>
    </xf>
    <xf numFmtId="0" fontId="2" fillId="3" borderId="30" xfId="0" applyFont="1" applyFill="1" applyBorder="1" applyAlignment="1" applyProtection="1">
      <alignment horizontal="center" vertical="center" wrapText="1"/>
      <protection locked="0"/>
    </xf>
    <xf numFmtId="0" fontId="2" fillId="3" borderId="28" xfId="0" applyFont="1" applyFill="1" applyBorder="1" applyAlignment="1" applyProtection="1">
      <alignment horizontal="center" vertical="center" wrapText="1"/>
      <protection locked="0"/>
    </xf>
    <xf numFmtId="0" fontId="2" fillId="3" borderId="29" xfId="0" applyFont="1" applyFill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 applyProtection="1">
      <alignment horizontal="center" vertical="center" wrapText="1"/>
      <protection locked="0"/>
    </xf>
    <xf numFmtId="0" fontId="3" fillId="2" borderId="5" xfId="0" applyFont="1" applyFill="1" applyBorder="1" applyAlignment="1" applyProtection="1">
      <alignment horizontal="center" vertical="center" wrapText="1"/>
      <protection locked="0"/>
    </xf>
    <xf numFmtId="0" fontId="2" fillId="3" borderId="10" xfId="0" applyFont="1" applyFill="1" applyBorder="1" applyAlignment="1" applyProtection="1">
      <alignment horizontal="center" vertical="center" wrapText="1"/>
      <protection locked="0"/>
    </xf>
    <xf numFmtId="0" fontId="2" fillId="3" borderId="8" xfId="0" applyFont="1" applyFill="1" applyBorder="1" applyAlignment="1" applyProtection="1">
      <alignment horizontal="center" vertical="center" wrapText="1"/>
      <protection locked="0"/>
    </xf>
    <xf numFmtId="0" fontId="2" fillId="3" borderId="11" xfId="0" applyFont="1" applyFill="1" applyBorder="1" applyAlignment="1" applyProtection="1">
      <alignment horizontal="center" vertical="center" wrapText="1"/>
      <protection locked="0"/>
    </xf>
    <xf numFmtId="0" fontId="5" fillId="4" borderId="11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>
      <alignment horizontal="center" vertical="center" wrapText="1"/>
    </xf>
    <xf numFmtId="0" fontId="5" fillId="4" borderId="26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10" fillId="5" borderId="12" xfId="0" applyFont="1" applyFill="1" applyBorder="1" applyAlignment="1">
      <alignment horizontal="center" vertical="center"/>
    </xf>
    <xf numFmtId="0" fontId="6" fillId="5" borderId="20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6" fillId="5" borderId="19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7" fillId="5" borderId="15" xfId="0" applyFont="1" applyFill="1" applyBorder="1" applyAlignment="1">
      <alignment horizontal="center" vertical="center" wrapText="1"/>
    </xf>
    <xf numFmtId="0" fontId="7" fillId="5" borderId="34" xfId="0" applyFont="1" applyFill="1" applyBorder="1" applyAlignment="1">
      <alignment horizontal="center" vertical="center" wrapText="1"/>
    </xf>
    <xf numFmtId="0" fontId="7" fillId="5" borderId="12" xfId="0" applyFont="1" applyFill="1" applyBorder="1" applyAlignment="1">
      <alignment horizontal="center" vertical="center" wrapText="1"/>
    </xf>
    <xf numFmtId="0" fontId="8" fillId="5" borderId="12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center" vertical="center" wrapText="1"/>
    </xf>
    <xf numFmtId="0" fontId="3" fillId="5" borderId="15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1" xfId="0" applyFont="1" applyFill="1" applyBorder="1" applyAlignment="1">
      <alignment horizontal="center" vertical="center" wrapText="1"/>
    </xf>
    <xf numFmtId="0" fontId="3" fillId="5" borderId="19" xfId="0" applyFont="1" applyFill="1" applyBorder="1" applyAlignment="1">
      <alignment horizontal="center" vertical="center" wrapText="1"/>
    </xf>
    <xf numFmtId="0" fontId="3" fillId="5" borderId="22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18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4F81BD"/>
      <color rgb="FFDCE6F1"/>
      <color rgb="FF95B3D7"/>
      <color rgb="FF1F497D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ici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342900</xdr:colOff>
      <xdr:row>9</xdr:row>
      <xdr:rowOff>114300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SpPr/>
      </xdr:nvSpPr>
      <xdr:spPr>
        <a:xfrm>
          <a:off x="85725" y="85725"/>
          <a:ext cx="13677900" cy="14859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	VIOLENCIA SOBRE LA MUJER/JUZGADOS POR ISLA</a:t>
          </a:r>
          <a:endParaRPr lang="es-ES" sz="2000" b="1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  <a:p>
          <a:pPr marL="720000" indent="0"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SECCIÓN DE ESTADÍSTICA JUDICIAL</a:t>
          </a:r>
        </a:p>
      </xdr:txBody>
    </xdr:sp>
    <xdr:clientData/>
  </xdr:twoCellAnchor>
  <xdr:twoCellAnchor>
    <xdr:from>
      <xdr:col>0</xdr:col>
      <xdr:colOff>133350</xdr:colOff>
      <xdr:row>11</xdr:row>
      <xdr:rowOff>0</xdr:rowOff>
    </xdr:from>
    <xdr:to>
      <xdr:col>16</xdr:col>
      <xdr:colOff>276225</xdr:colOff>
      <xdr:row>13</xdr:row>
      <xdr:rowOff>66675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/>
      </xdr:nvSpPr>
      <xdr:spPr>
        <a:xfrm>
          <a:off x="133350" y="1781175"/>
          <a:ext cx="13563600" cy="390525"/>
        </a:xfrm>
        <a:prstGeom prst="roundRect">
          <a:avLst/>
        </a:prstGeom>
        <a:solidFill>
          <a:schemeClr val="accent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720000" algn="ctr"/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2020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19050</xdr:rowOff>
    </xdr:from>
    <xdr:to>
      <xdr:col>1</xdr:col>
      <xdr:colOff>462355</xdr:colOff>
      <xdr:row>9</xdr:row>
      <xdr:rowOff>9526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22602"/>
        <a:stretch/>
      </xdr:blipFill>
      <xdr:spPr>
        <a:xfrm>
          <a:off x="200025" y="180975"/>
          <a:ext cx="1100530" cy="1285876"/>
        </a:xfrm>
        <a:prstGeom prst="roundRect">
          <a:avLst>
            <a:gd name="adj" fmla="val 18980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endPos="0" dist="5000" dir="5400000" sy="-100000" algn="bl" rotWithShape="0"/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1209675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/>
      </xdr:nvSpPr>
      <xdr:spPr>
        <a:xfrm>
          <a:off x="657225" y="161925"/>
          <a:ext cx="113061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1224634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900-000003000000}"/>
            </a:ext>
          </a:extLst>
        </xdr:cNvPr>
        <xdr:cNvSpPr/>
      </xdr:nvSpPr>
      <xdr:spPr>
        <a:xfrm>
          <a:off x="666751" y="676275"/>
          <a:ext cx="113116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SUMARIOS ELEVADOS</a:t>
          </a:r>
        </a:p>
      </xdr:txBody>
    </xdr:sp>
    <xdr:clientData/>
  </xdr:twoCellAnchor>
  <xdr:twoCellAnchor>
    <xdr:from>
      <xdr:col>10</xdr:col>
      <xdr:colOff>285749</xdr:colOff>
      <xdr:row>1</xdr:row>
      <xdr:rowOff>152400</xdr:rowOff>
    </xdr:from>
    <xdr:to>
      <xdr:col>11</xdr:col>
      <xdr:colOff>238125</xdr:colOff>
      <xdr:row>5</xdr:row>
      <xdr:rowOff>47625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SpPr/>
      </xdr:nvSpPr>
      <xdr:spPr>
        <a:xfrm>
          <a:off x="12287249" y="314325"/>
          <a:ext cx="771526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676275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SpPr/>
      </xdr:nvSpPr>
      <xdr:spPr>
        <a:xfrm>
          <a:off x="657225" y="161925"/>
          <a:ext cx="9001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7</xdr:col>
      <xdr:colOff>714375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A00-000003000000}"/>
            </a:ext>
          </a:extLst>
        </xdr:cNvPr>
        <xdr:cNvSpPr/>
      </xdr:nvSpPr>
      <xdr:spPr>
        <a:xfrm>
          <a:off x="666750" y="676275"/>
          <a:ext cx="902970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VISTA JURADO PARA SU ENJUICIAMIENTO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742950</xdr:colOff>
      <xdr:row>6</xdr:row>
      <xdr:rowOff>152400</xdr:rowOff>
    </xdr:from>
    <xdr:to>
      <xdr:col>7</xdr:col>
      <xdr:colOff>638175</xdr:colOff>
      <xdr:row>8</xdr:row>
      <xdr:rowOff>371475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SpPr/>
      </xdr:nvSpPr>
      <xdr:spPr>
        <a:xfrm>
          <a:off x="11315700" y="1123950"/>
          <a:ext cx="7334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255967</xdr:colOff>
      <xdr:row>3</xdr:row>
      <xdr:rowOff>212208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B00-000002000000}"/>
            </a:ext>
          </a:extLst>
        </xdr:cNvPr>
        <xdr:cNvSpPr/>
      </xdr:nvSpPr>
      <xdr:spPr>
        <a:xfrm>
          <a:off x="657226" y="161925"/>
          <a:ext cx="13702885" cy="536058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57151</xdr:colOff>
      <xdr:row>3</xdr:row>
      <xdr:rowOff>371474</xdr:rowOff>
    </xdr:from>
    <xdr:to>
      <xdr:col>12</xdr:col>
      <xdr:colOff>307182</xdr:colOff>
      <xdr:row>7</xdr:row>
      <xdr:rowOff>333375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B00-000003000000}"/>
            </a:ext>
          </a:extLst>
        </xdr:cNvPr>
        <xdr:cNvSpPr/>
      </xdr:nvSpPr>
      <xdr:spPr>
        <a:xfrm>
          <a:off x="714376" y="857249"/>
          <a:ext cx="13696950" cy="81915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12</xdr:col>
      <xdr:colOff>659606</xdr:colOff>
      <xdr:row>2</xdr:row>
      <xdr:rowOff>166686</xdr:rowOff>
    </xdr:from>
    <xdr:to>
      <xdr:col>13</xdr:col>
      <xdr:colOff>333375</xdr:colOff>
      <xdr:row>5</xdr:row>
      <xdr:rowOff>35718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SpPr/>
      </xdr:nvSpPr>
      <xdr:spPr>
        <a:xfrm>
          <a:off x="14756606" y="500061"/>
          <a:ext cx="816769" cy="571501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1122963</xdr:colOff>
      <xdr:row>3</xdr:row>
      <xdr:rowOff>20025</xdr:rowOff>
    </xdr:to>
    <xdr:sp macro="" textlink="">
      <xdr:nvSpPr>
        <xdr:cNvPr id="6" name="5 Rectángulo redondead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SpPr/>
      </xdr:nvSpPr>
      <xdr:spPr>
        <a:xfrm>
          <a:off x="657225" y="161925"/>
          <a:ext cx="13772163" cy="5058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28576</xdr:colOff>
      <xdr:row>3</xdr:row>
      <xdr:rowOff>152398</xdr:rowOff>
    </xdr:from>
    <xdr:to>
      <xdr:col>10</xdr:col>
      <xdr:colOff>9525</xdr:colOff>
      <xdr:row>7</xdr:row>
      <xdr:rowOff>0</xdr:rowOff>
    </xdr:to>
    <xdr:sp macro="" textlink="">
      <xdr:nvSpPr>
        <xdr:cNvPr id="7" name="6 Rectángulo redondeado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SpPr/>
      </xdr:nvSpPr>
      <xdr:spPr>
        <a:xfrm>
          <a:off x="685801" y="800098"/>
          <a:ext cx="13773149" cy="714377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ÓRDENES DE PROTECCIÓN Y MEDIDAS DE PROTECCIÓN Y SEGURIDAD DE LAS VÍCTIMAS,(DE LOS ARTS. 544 Ter y 544 Bis), SOLICITADAS A INSTANCIA</a:t>
          </a:r>
        </a:p>
      </xdr:txBody>
    </xdr:sp>
    <xdr:clientData/>
  </xdr:twoCellAnchor>
  <xdr:twoCellAnchor>
    <xdr:from>
      <xdr:col>10</xdr:col>
      <xdr:colOff>180975</xdr:colOff>
      <xdr:row>2</xdr:row>
      <xdr:rowOff>76200</xdr:rowOff>
    </xdr:from>
    <xdr:to>
      <xdr:col>10</xdr:col>
      <xdr:colOff>900975</xdr:colOff>
      <xdr:row>5</xdr:row>
      <xdr:rowOff>105225</xdr:rowOff>
    </xdr:to>
    <xdr:sp macro="" textlink="">
      <xdr:nvSpPr>
        <xdr:cNvPr id="8" name="7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SpPr/>
      </xdr:nvSpPr>
      <xdr:spPr>
        <a:xfrm>
          <a:off x="14630400" y="5619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657223</xdr:colOff>
      <xdr:row>0</xdr:row>
      <xdr:rowOff>161924</xdr:rowOff>
    </xdr:from>
    <xdr:to>
      <xdr:col>18</xdr:col>
      <xdr:colOff>104774</xdr:colOff>
      <xdr:row>4</xdr:row>
      <xdr:rowOff>29263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D00-000002000000}"/>
            </a:ext>
          </a:extLst>
        </xdr:cNvPr>
        <xdr:cNvSpPr/>
      </xdr:nvSpPr>
      <xdr:spPr>
        <a:xfrm>
          <a:off x="657223" y="161924"/>
          <a:ext cx="13335001" cy="515039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28573</xdr:colOff>
      <xdr:row>4</xdr:row>
      <xdr:rowOff>142875</xdr:rowOff>
    </xdr:from>
    <xdr:to>
      <xdr:col>18</xdr:col>
      <xdr:colOff>133349</xdr:colOff>
      <xdr:row>8</xdr:row>
      <xdr:rowOff>180975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D00-000003000000}"/>
            </a:ext>
          </a:extLst>
        </xdr:cNvPr>
        <xdr:cNvSpPr/>
      </xdr:nvSpPr>
      <xdr:spPr>
        <a:xfrm>
          <a:off x="685798" y="790575"/>
          <a:ext cx="13335001" cy="68580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 JUDICIALES DE PROTECCION Y SEGURIDAD DE LAS VÍCTIMAS, (incluidas todas Arts. 544 bis y 544 Ter)</a:t>
          </a:r>
        </a:p>
      </xdr:txBody>
    </xdr:sp>
    <xdr:clientData/>
  </xdr:twoCellAnchor>
  <xdr:twoCellAnchor>
    <xdr:from>
      <xdr:col>19</xdr:col>
      <xdr:colOff>104775</xdr:colOff>
      <xdr:row>3</xdr:row>
      <xdr:rowOff>76200</xdr:rowOff>
    </xdr:from>
    <xdr:to>
      <xdr:col>20</xdr:col>
      <xdr:colOff>295275</xdr:colOff>
      <xdr:row>6</xdr:row>
      <xdr:rowOff>133350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D00-000004000000}"/>
            </a:ext>
          </a:extLst>
        </xdr:cNvPr>
        <xdr:cNvSpPr/>
      </xdr:nvSpPr>
      <xdr:spPr>
        <a:xfrm>
          <a:off x="14649450" y="561975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11</xdr:col>
      <xdr:colOff>904875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E00-000002000000}"/>
            </a:ext>
          </a:extLst>
        </xdr:cNvPr>
        <xdr:cNvSpPr/>
      </xdr:nvSpPr>
      <xdr:spPr>
        <a:xfrm>
          <a:off x="657226" y="161925"/>
          <a:ext cx="1312544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1</xdr:colOff>
      <xdr:row>4</xdr:row>
      <xdr:rowOff>28574</xdr:rowOff>
    </xdr:from>
    <xdr:to>
      <xdr:col>12</xdr:col>
      <xdr:colOff>879</xdr:colOff>
      <xdr:row>7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SpPr/>
      </xdr:nvSpPr>
      <xdr:spPr>
        <a:xfrm>
          <a:off x="657226" y="676274"/>
          <a:ext cx="13138235" cy="495301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ORDENES DE PROTECCION Y MEDIDAS,(de los artículos 544 Ter y Bis), SOLICITADAS: SEXO Y NACIONALIDAD</a:t>
          </a:r>
        </a:p>
      </xdr:txBody>
    </xdr:sp>
    <xdr:clientData/>
  </xdr:twoCellAnchor>
  <xdr:twoCellAnchor>
    <xdr:from>
      <xdr:col>10</xdr:col>
      <xdr:colOff>628650</xdr:colOff>
      <xdr:row>9</xdr:row>
      <xdr:rowOff>66675</xdr:rowOff>
    </xdr:from>
    <xdr:to>
      <xdr:col>11</xdr:col>
      <xdr:colOff>552450</xdr:colOff>
      <xdr:row>10</xdr:row>
      <xdr:rowOff>85725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SpPr/>
      </xdr:nvSpPr>
      <xdr:spPr>
        <a:xfrm>
          <a:off x="12668250" y="1609725"/>
          <a:ext cx="762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F00-000002000000}"/>
            </a:ext>
          </a:extLst>
        </xdr:cNvPr>
        <xdr:cNvSpPr/>
      </xdr:nvSpPr>
      <xdr:spPr>
        <a:xfrm>
          <a:off x="657226" y="161925"/>
          <a:ext cx="93059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104775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F00-000003000000}"/>
            </a:ext>
          </a:extLst>
        </xdr:cNvPr>
        <xdr:cNvSpPr/>
      </xdr:nvSpPr>
      <xdr:spPr>
        <a:xfrm>
          <a:off x="666751" y="676275"/>
          <a:ext cx="932497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PROCESOS POR DELITO LEY 38/2002 (Conformidades)</a:t>
          </a:r>
        </a:p>
      </xdr:txBody>
    </xdr:sp>
    <xdr:clientData/>
  </xdr:twoCellAnchor>
  <xdr:twoCellAnchor>
    <xdr:from>
      <xdr:col>5</xdr:col>
      <xdr:colOff>371475</xdr:colOff>
      <xdr:row>9</xdr:row>
      <xdr:rowOff>9525</xdr:rowOff>
    </xdr:from>
    <xdr:to>
      <xdr:col>6</xdr:col>
      <xdr:colOff>304800</xdr:colOff>
      <xdr:row>10</xdr:row>
      <xdr:rowOff>28575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F00-000004000000}"/>
            </a:ext>
          </a:extLst>
        </xdr:cNvPr>
        <xdr:cNvSpPr/>
      </xdr:nvSpPr>
      <xdr:spPr>
        <a:xfrm>
          <a:off x="6067425" y="1466850"/>
          <a:ext cx="77152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9</xdr:col>
      <xdr:colOff>914400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000-000002000000}"/>
            </a:ext>
          </a:extLst>
        </xdr:cNvPr>
        <xdr:cNvSpPr/>
      </xdr:nvSpPr>
      <xdr:spPr>
        <a:xfrm>
          <a:off x="657225" y="161925"/>
          <a:ext cx="115157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</xdr:col>
      <xdr:colOff>9526</xdr:colOff>
      <xdr:row>4</xdr:row>
      <xdr:rowOff>28575</xdr:rowOff>
    </xdr:from>
    <xdr:to>
      <xdr:col>9</xdr:col>
      <xdr:colOff>930111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000-000003000000}"/>
            </a:ext>
          </a:extLst>
        </xdr:cNvPr>
        <xdr:cNvSpPr/>
      </xdr:nvSpPr>
      <xdr:spPr>
        <a:xfrm>
          <a:off x="666751" y="676275"/>
          <a:ext cx="11521910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PERSONAS ENJUICIADAS</a:t>
          </a:r>
        </a:p>
      </xdr:txBody>
    </xdr:sp>
    <xdr:clientData/>
  </xdr:twoCellAnchor>
  <xdr:twoCellAnchor>
    <xdr:from>
      <xdr:col>10</xdr:col>
      <xdr:colOff>409575</xdr:colOff>
      <xdr:row>2</xdr:row>
      <xdr:rowOff>28575</xdr:rowOff>
    </xdr:from>
    <xdr:to>
      <xdr:col>11</xdr:col>
      <xdr:colOff>358050</xdr:colOff>
      <xdr:row>5</xdr:row>
      <xdr:rowOff>57600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000-000004000000}"/>
            </a:ext>
          </a:extLst>
        </xdr:cNvPr>
        <xdr:cNvSpPr/>
      </xdr:nvSpPr>
      <xdr:spPr>
        <a:xfrm>
          <a:off x="12620625" y="35242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100-000002000000}"/>
            </a:ext>
          </a:extLst>
        </xdr:cNvPr>
        <xdr:cNvSpPr/>
      </xdr:nvSpPr>
      <xdr:spPr>
        <a:xfrm>
          <a:off x="657225" y="161925"/>
          <a:ext cx="126015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15679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100-000003000000}"/>
            </a:ext>
          </a:extLst>
        </xdr:cNvPr>
        <xdr:cNvSpPr/>
      </xdr:nvSpPr>
      <xdr:spPr>
        <a:xfrm>
          <a:off x="666751" y="676275"/>
          <a:ext cx="126077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PORCENTAJE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CONDENAS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6</xdr:col>
      <xdr:colOff>314325</xdr:colOff>
      <xdr:row>9</xdr:row>
      <xdr:rowOff>9525</xdr:rowOff>
    </xdr:from>
    <xdr:to>
      <xdr:col>7</xdr:col>
      <xdr:colOff>228600</xdr:colOff>
      <xdr:row>9</xdr:row>
      <xdr:rowOff>552450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100-000004000000}"/>
            </a:ext>
          </a:extLst>
        </xdr:cNvPr>
        <xdr:cNvSpPr/>
      </xdr:nvSpPr>
      <xdr:spPr>
        <a:xfrm>
          <a:off x="11058525" y="14668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578645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2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593803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2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1316831</xdr:colOff>
      <xdr:row>1</xdr:row>
      <xdr:rowOff>150019</xdr:rowOff>
    </xdr:from>
    <xdr:to>
      <xdr:col>9</xdr:col>
      <xdr:colOff>2097881</xdr:colOff>
      <xdr:row>5</xdr:row>
      <xdr:rowOff>45244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200-000004000000}"/>
            </a:ext>
          </a:extLst>
        </xdr:cNvPr>
        <xdr:cNvSpPr/>
      </xdr:nvSpPr>
      <xdr:spPr>
        <a:xfrm>
          <a:off x="11413331" y="316707"/>
          <a:ext cx="781050" cy="56197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238125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SpPr/>
      </xdr:nvSpPr>
      <xdr:spPr>
        <a:xfrm>
          <a:off x="657225" y="161925"/>
          <a:ext cx="120491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253335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SpPr/>
      </xdr:nvSpPr>
      <xdr:spPr>
        <a:xfrm>
          <a:off x="666751" y="676275"/>
          <a:ext cx="12054809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MOVIMIENTO DE ASUNTOS</a:t>
          </a:r>
        </a:p>
      </xdr:txBody>
    </xdr:sp>
    <xdr:clientData/>
  </xdr:twoCellAnchor>
  <xdr:twoCellAnchor>
    <xdr:from>
      <xdr:col>11</xdr:col>
      <xdr:colOff>409575</xdr:colOff>
      <xdr:row>2</xdr:row>
      <xdr:rowOff>57150</xdr:rowOff>
    </xdr:from>
    <xdr:to>
      <xdr:col>12</xdr:col>
      <xdr:colOff>196125</xdr:colOff>
      <xdr:row>5</xdr:row>
      <xdr:rowOff>114300</xdr:rowOff>
    </xdr:to>
    <xdr:sp macro="" textlink="">
      <xdr:nvSpPr>
        <xdr:cNvPr id="13" name="12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SpPr/>
      </xdr:nvSpPr>
      <xdr:spPr>
        <a:xfrm>
          <a:off x="13020675" y="381000"/>
          <a:ext cx="7200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</xdr:colOff>
      <xdr:row>1</xdr:row>
      <xdr:rowOff>0</xdr:rowOff>
    </xdr:from>
    <xdr:to>
      <xdr:col>9</xdr:col>
      <xdr:colOff>828676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300-000002000000}"/>
            </a:ext>
          </a:extLst>
        </xdr:cNvPr>
        <xdr:cNvSpPr/>
      </xdr:nvSpPr>
      <xdr:spPr>
        <a:xfrm>
          <a:off x="657227" y="161925"/>
          <a:ext cx="100107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9</xdr:col>
      <xdr:colOff>843834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300-000003000000}"/>
            </a:ext>
          </a:extLst>
        </xdr:cNvPr>
        <xdr:cNvSpPr/>
      </xdr:nvSpPr>
      <xdr:spPr>
        <a:xfrm>
          <a:off x="666751" y="676275"/>
          <a:ext cx="1001640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RELACIÓN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DE VÍCTIMA Y DENUNCIADO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1057275</xdr:colOff>
      <xdr:row>1</xdr:row>
      <xdr:rowOff>123825</xdr:rowOff>
    </xdr:from>
    <xdr:to>
      <xdr:col>9</xdr:col>
      <xdr:colOff>1838325</xdr:colOff>
      <xdr:row>5</xdr:row>
      <xdr:rowOff>19050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300-000004000000}"/>
            </a:ext>
          </a:extLst>
        </xdr:cNvPr>
        <xdr:cNvSpPr/>
      </xdr:nvSpPr>
      <xdr:spPr>
        <a:xfrm>
          <a:off x="10896600" y="285750"/>
          <a:ext cx="7810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66675</xdr:rowOff>
    </xdr:from>
    <xdr:to>
      <xdr:col>13</xdr:col>
      <xdr:colOff>502444</xdr:colOff>
      <xdr:row>3</xdr:row>
      <xdr:rowOff>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400-000002000000}"/>
            </a:ext>
          </a:extLst>
        </xdr:cNvPr>
        <xdr:cNvSpPr/>
      </xdr:nvSpPr>
      <xdr:spPr>
        <a:xfrm>
          <a:off x="685800" y="66675"/>
          <a:ext cx="1276350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38100</xdr:colOff>
      <xdr:row>3</xdr:row>
      <xdr:rowOff>142875</xdr:rowOff>
    </xdr:from>
    <xdr:to>
      <xdr:col>13</xdr:col>
      <xdr:colOff>504994</xdr:colOff>
      <xdr:row>5</xdr:row>
      <xdr:rowOff>95250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400-000003000000}"/>
            </a:ext>
          </a:extLst>
        </xdr:cNvPr>
        <xdr:cNvSpPr/>
      </xdr:nvSpPr>
      <xdr:spPr>
        <a:xfrm>
          <a:off x="695325" y="628650"/>
          <a:ext cx="1275652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DENUNCIAS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Y RENUNCIAS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14</xdr:col>
      <xdr:colOff>426244</xdr:colOff>
      <xdr:row>1</xdr:row>
      <xdr:rowOff>119062</xdr:rowOff>
    </xdr:from>
    <xdr:to>
      <xdr:col>15</xdr:col>
      <xdr:colOff>690562</xdr:colOff>
      <xdr:row>5</xdr:row>
      <xdr:rowOff>9524</xdr:rowOff>
    </xdr:to>
    <xdr:sp macro="" textlink="">
      <xdr:nvSpPr>
        <xdr:cNvPr id="5" name="4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400-000005000000}"/>
            </a:ext>
          </a:extLst>
        </xdr:cNvPr>
        <xdr:cNvSpPr/>
      </xdr:nvSpPr>
      <xdr:spPr>
        <a:xfrm>
          <a:off x="14237494" y="285750"/>
          <a:ext cx="812006" cy="55721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10</xdr:col>
      <xdr:colOff>409575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500-000002000000}"/>
            </a:ext>
          </a:extLst>
        </xdr:cNvPr>
        <xdr:cNvSpPr/>
      </xdr:nvSpPr>
      <xdr:spPr>
        <a:xfrm>
          <a:off x="657226" y="161925"/>
          <a:ext cx="11468099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419100</xdr:colOff>
      <xdr:row>6</xdr:row>
      <xdr:rowOff>38100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500-000003000000}"/>
            </a:ext>
          </a:extLst>
        </xdr:cNvPr>
        <xdr:cNvSpPr/>
      </xdr:nvSpPr>
      <xdr:spPr>
        <a:xfrm>
          <a:off x="666751" y="676275"/>
          <a:ext cx="11468099" cy="33337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DE LAS DENUNCIAS PRESENTADAS POR QUIEN LA PRESENTÓ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  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9</xdr:col>
      <xdr:colOff>38100</xdr:colOff>
      <xdr:row>7</xdr:row>
      <xdr:rowOff>171450</xdr:rowOff>
    </xdr:from>
    <xdr:to>
      <xdr:col>9</xdr:col>
      <xdr:colOff>762000</xdr:colOff>
      <xdr:row>7</xdr:row>
      <xdr:rowOff>714375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500-000004000000}"/>
            </a:ext>
          </a:extLst>
        </xdr:cNvPr>
        <xdr:cNvSpPr/>
      </xdr:nvSpPr>
      <xdr:spPr>
        <a:xfrm>
          <a:off x="10915650" y="1304925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352425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600-000002000000}"/>
            </a:ext>
          </a:extLst>
        </xdr:cNvPr>
        <xdr:cNvSpPr/>
      </xdr:nvSpPr>
      <xdr:spPr>
        <a:xfrm>
          <a:off x="657225" y="161925"/>
          <a:ext cx="1254442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10</xdr:col>
      <xdr:colOff>367727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600-000003000000}"/>
            </a:ext>
          </a:extLst>
        </xdr:cNvPr>
        <xdr:cNvSpPr/>
      </xdr:nvSpPr>
      <xdr:spPr>
        <a:xfrm>
          <a:off x="666751" y="676275"/>
          <a:ext cx="1255020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SOBRESEIMIENTOS</a:t>
          </a:r>
        </a:p>
      </xdr:txBody>
    </xdr:sp>
    <xdr:clientData/>
  </xdr:twoCellAnchor>
  <xdr:twoCellAnchor>
    <xdr:from>
      <xdr:col>9</xdr:col>
      <xdr:colOff>342900</xdr:colOff>
      <xdr:row>8</xdr:row>
      <xdr:rowOff>38100</xdr:rowOff>
    </xdr:from>
    <xdr:to>
      <xdr:col>10</xdr:col>
      <xdr:colOff>219075</xdr:colOff>
      <xdr:row>9</xdr:row>
      <xdr:rowOff>57150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600-000004000000}"/>
            </a:ext>
          </a:extLst>
        </xdr:cNvPr>
        <xdr:cNvSpPr/>
      </xdr:nvSpPr>
      <xdr:spPr>
        <a:xfrm>
          <a:off x="12353925" y="1333500"/>
          <a:ext cx="7143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1035843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1700-000002000000}"/>
            </a:ext>
          </a:extLst>
        </xdr:cNvPr>
        <xdr:cNvSpPr/>
      </xdr:nvSpPr>
      <xdr:spPr>
        <a:xfrm>
          <a:off x="654844" y="166688"/>
          <a:ext cx="10132218" cy="428625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8</xdr:col>
      <xdr:colOff>1047751</xdr:colOff>
      <xdr:row>6</xdr:row>
      <xdr:rowOff>19050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1700-000003000000}"/>
            </a:ext>
          </a:extLst>
        </xdr:cNvPr>
        <xdr:cNvSpPr/>
      </xdr:nvSpPr>
      <xdr:spPr>
        <a:xfrm>
          <a:off x="664370" y="695325"/>
          <a:ext cx="10134600" cy="323850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DISTRIBUCIÓN PORCENTUAL POR LA FORMA DE TERMINACIÓN (SENTENCIAS + AUTOS)           </a:t>
          </a:r>
        </a:p>
      </xdr:txBody>
    </xdr:sp>
    <xdr:clientData/>
  </xdr:twoCellAnchor>
  <xdr:twoCellAnchor>
    <xdr:from>
      <xdr:col>8</xdr:col>
      <xdr:colOff>321469</xdr:colOff>
      <xdr:row>6</xdr:row>
      <xdr:rowOff>121443</xdr:rowOff>
    </xdr:from>
    <xdr:to>
      <xdr:col>8</xdr:col>
      <xdr:colOff>1045369</xdr:colOff>
      <xdr:row>7</xdr:row>
      <xdr:rowOff>154781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1700-000004000000}"/>
            </a:ext>
          </a:extLst>
        </xdr:cNvPr>
        <xdr:cNvSpPr/>
      </xdr:nvSpPr>
      <xdr:spPr>
        <a:xfrm>
          <a:off x="10072688" y="1121568"/>
          <a:ext cx="723900" cy="557213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13</xdr:col>
      <xdr:colOff>790575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SpPr/>
      </xdr:nvSpPr>
      <xdr:spPr>
        <a:xfrm>
          <a:off x="838200" y="0"/>
          <a:ext cx="125158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9524</xdr:colOff>
      <xdr:row>4</xdr:row>
      <xdr:rowOff>28575</xdr:rowOff>
    </xdr:from>
    <xdr:to>
      <xdr:col>13</xdr:col>
      <xdr:colOff>806514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SpPr/>
      </xdr:nvSpPr>
      <xdr:spPr>
        <a:xfrm>
          <a:off x="847724" y="514350"/>
          <a:ext cx="1252226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DELITOS INGRESADOS</a:t>
          </a:r>
        </a:p>
      </xdr:txBody>
    </xdr:sp>
    <xdr:clientData/>
  </xdr:twoCellAnchor>
  <xdr:twoCellAnchor>
    <xdr:from>
      <xdr:col>14</xdr:col>
      <xdr:colOff>361950</xdr:colOff>
      <xdr:row>1</xdr:row>
      <xdr:rowOff>104775</xdr:rowOff>
    </xdr:from>
    <xdr:to>
      <xdr:col>15</xdr:col>
      <xdr:colOff>196125</xdr:colOff>
      <xdr:row>4</xdr:row>
      <xdr:rowOff>133800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SpPr/>
      </xdr:nvSpPr>
      <xdr:spPr>
        <a:xfrm>
          <a:off x="13573125" y="266700"/>
          <a:ext cx="7962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657224</xdr:colOff>
      <xdr:row>1</xdr:row>
      <xdr:rowOff>0</xdr:rowOff>
    </xdr:from>
    <xdr:to>
      <xdr:col>12</xdr:col>
      <xdr:colOff>457200</xdr:colOff>
      <xdr:row>4</xdr:row>
      <xdr:rowOff>85725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SpPr/>
      </xdr:nvSpPr>
      <xdr:spPr>
        <a:xfrm>
          <a:off x="657224" y="161925"/>
          <a:ext cx="11334751" cy="5715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28575</xdr:colOff>
      <xdr:row>5</xdr:row>
      <xdr:rowOff>28575</xdr:rowOff>
    </xdr:from>
    <xdr:to>
      <xdr:col>12</xdr:col>
      <xdr:colOff>491360</xdr:colOff>
      <xdr:row>7</xdr:row>
      <xdr:rowOff>171450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SpPr/>
      </xdr:nvSpPr>
      <xdr:spPr>
        <a:xfrm>
          <a:off x="685800" y="838200"/>
          <a:ext cx="11340335" cy="4667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JUICIOS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SOBRE DELITOS LEVES Y EJECUTORIAS DE JUICIOS DE FALTAS Y DELITOS LEVES         </a:t>
          </a:r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</a:t>
          </a:r>
        </a:p>
      </xdr:txBody>
    </xdr:sp>
    <xdr:clientData/>
  </xdr:twoCellAnchor>
  <xdr:twoCellAnchor>
    <xdr:from>
      <xdr:col>13</xdr:col>
      <xdr:colOff>0</xdr:colOff>
      <xdr:row>1</xdr:row>
      <xdr:rowOff>66675</xdr:rowOff>
    </xdr:from>
    <xdr:to>
      <xdr:col>13</xdr:col>
      <xdr:colOff>723900</xdr:colOff>
      <xdr:row>4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SpPr/>
      </xdr:nvSpPr>
      <xdr:spPr>
        <a:xfrm>
          <a:off x="12449175" y="2286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171450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SpPr/>
      </xdr:nvSpPr>
      <xdr:spPr>
        <a:xfrm>
          <a:off x="657225" y="161925"/>
          <a:ext cx="124110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11</xdr:col>
      <xdr:colOff>186482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400-000003000000}"/>
            </a:ext>
          </a:extLst>
        </xdr:cNvPr>
        <xdr:cNvSpPr/>
      </xdr:nvSpPr>
      <xdr:spPr>
        <a:xfrm>
          <a:off x="666751" y="676275"/>
          <a:ext cx="12416581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ASUNTOS CIVILES</a:t>
          </a:r>
        </a:p>
      </xdr:txBody>
    </xdr:sp>
    <xdr:clientData/>
  </xdr:twoCellAnchor>
  <xdr:twoCellAnchor>
    <xdr:from>
      <xdr:col>11</xdr:col>
      <xdr:colOff>495300</xdr:colOff>
      <xdr:row>1</xdr:row>
      <xdr:rowOff>133350</xdr:rowOff>
    </xdr:from>
    <xdr:to>
      <xdr:col>11</xdr:col>
      <xdr:colOff>1215300</xdr:colOff>
      <xdr:row>5</xdr:row>
      <xdr:rowOff>450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400-000004000000}"/>
            </a:ext>
          </a:extLst>
        </xdr:cNvPr>
        <xdr:cNvSpPr/>
      </xdr:nvSpPr>
      <xdr:spPr>
        <a:xfrm>
          <a:off x="13392150" y="295275"/>
          <a:ext cx="720000" cy="514800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381000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SpPr/>
      </xdr:nvSpPr>
      <xdr:spPr>
        <a:xfrm>
          <a:off x="657226" y="161925"/>
          <a:ext cx="1260157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12</xdr:col>
      <xdr:colOff>396784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500-000003000000}"/>
            </a:ext>
          </a:extLst>
        </xdr:cNvPr>
        <xdr:cNvSpPr/>
      </xdr:nvSpPr>
      <xdr:spPr>
        <a:xfrm>
          <a:off x="666750" y="676275"/>
          <a:ext cx="12607834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MEDIDAS</a:t>
          </a:r>
          <a:r>
            <a:rPr lang="es-ES" sz="1600" b="1" baseline="0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 LEC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13</xdr:col>
      <xdr:colOff>66675</xdr:colOff>
      <xdr:row>1</xdr:row>
      <xdr:rowOff>85725</xdr:rowOff>
    </xdr:from>
    <xdr:to>
      <xdr:col>13</xdr:col>
      <xdr:colOff>809625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SpPr/>
      </xdr:nvSpPr>
      <xdr:spPr>
        <a:xfrm>
          <a:off x="13801725" y="247650"/>
          <a:ext cx="74295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12</xdr:col>
      <xdr:colOff>76200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SpPr/>
      </xdr:nvSpPr>
      <xdr:spPr>
        <a:xfrm>
          <a:off x="657225" y="161925"/>
          <a:ext cx="12782550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91688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SpPr/>
      </xdr:nvSpPr>
      <xdr:spPr>
        <a:xfrm>
          <a:off x="666751" y="676275"/>
          <a:ext cx="12788512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AUXILIO JUDICIAL</a:t>
          </a:r>
        </a:p>
      </xdr:txBody>
    </xdr:sp>
    <xdr:clientData/>
  </xdr:twoCellAnchor>
  <xdr:twoCellAnchor>
    <xdr:from>
      <xdr:col>12</xdr:col>
      <xdr:colOff>342900</xdr:colOff>
      <xdr:row>1</xdr:row>
      <xdr:rowOff>66675</xdr:rowOff>
    </xdr:from>
    <xdr:to>
      <xdr:col>13</xdr:col>
      <xdr:colOff>209550</xdr:colOff>
      <xdr:row>4</xdr:row>
      <xdr:rowOff>123825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SpPr/>
      </xdr:nvSpPr>
      <xdr:spPr>
        <a:xfrm>
          <a:off x="13706475" y="228600"/>
          <a:ext cx="723900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681038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SpPr/>
      </xdr:nvSpPr>
      <xdr:spPr>
        <a:xfrm>
          <a:off x="657225" y="161925"/>
          <a:ext cx="10810875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9525</xdr:colOff>
      <xdr:row>4</xdr:row>
      <xdr:rowOff>28575</xdr:rowOff>
    </xdr:from>
    <xdr:to>
      <xdr:col>11</xdr:col>
      <xdr:colOff>696893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SpPr/>
      </xdr:nvSpPr>
      <xdr:spPr>
        <a:xfrm>
          <a:off x="666750" y="676275"/>
          <a:ext cx="10817205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SEÑALAMIENTOS</a:t>
          </a:r>
        </a:p>
      </xdr:txBody>
    </xdr:sp>
    <xdr:clientData/>
  </xdr:twoCellAnchor>
  <xdr:twoCellAnchor>
    <xdr:from>
      <xdr:col>13</xdr:col>
      <xdr:colOff>128587</xdr:colOff>
      <xdr:row>1</xdr:row>
      <xdr:rowOff>135730</xdr:rowOff>
    </xdr:from>
    <xdr:to>
      <xdr:col>13</xdr:col>
      <xdr:colOff>848587</xdr:colOff>
      <xdr:row>4</xdr:row>
      <xdr:rowOff>164756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SpPr/>
      </xdr:nvSpPr>
      <xdr:spPr>
        <a:xfrm>
          <a:off x="12439650" y="302418"/>
          <a:ext cx="720000" cy="52908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</xdr:colOff>
      <xdr:row>1</xdr:row>
      <xdr:rowOff>0</xdr:rowOff>
    </xdr:from>
    <xdr:to>
      <xdr:col>12</xdr:col>
      <xdr:colOff>295275</xdr:colOff>
      <xdr:row>3</xdr:row>
      <xdr:rowOff>95250</xdr:rowOff>
    </xdr:to>
    <xdr:sp macro="" textlink="">
      <xdr:nvSpPr>
        <xdr:cNvPr id="2" name="1 Rectángulo redondead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SpPr/>
      </xdr:nvSpPr>
      <xdr:spPr>
        <a:xfrm>
          <a:off x="657226" y="161925"/>
          <a:ext cx="13306424" cy="4191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algn="ctr"/>
          <a:r>
            <a:rPr lang="es-ES" sz="2000" b="1"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VIOLENCIA SOBRE LA MUJER</a:t>
          </a:r>
          <a:endParaRPr lang="es-ES" sz="2000" b="1" cap="all" baseline="0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 editAs="oneCell">
    <xdr:from>
      <xdr:col>1</xdr:col>
      <xdr:colOff>9526</xdr:colOff>
      <xdr:row>4</xdr:row>
      <xdr:rowOff>28575</xdr:rowOff>
    </xdr:from>
    <xdr:to>
      <xdr:col>12</xdr:col>
      <xdr:colOff>310904</xdr:colOff>
      <xdr:row>5</xdr:row>
      <xdr:rowOff>142875</xdr:rowOff>
    </xdr:to>
    <xdr:sp macro="" textlink="">
      <xdr:nvSpPr>
        <xdr:cNvPr id="3" name="2 Rectángulo redondead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SpPr/>
      </xdr:nvSpPr>
      <xdr:spPr>
        <a:xfrm>
          <a:off x="666751" y="676275"/>
          <a:ext cx="13312528" cy="276225"/>
        </a:xfrm>
        <a:prstGeom prst="round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1600" b="1">
              <a:solidFill>
                <a:schemeClr val="lt1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rPr>
            <a:t>PROCEDIMIENTOS ELEVADOS AL ÓRGANO COMPETENTE PARA SU ENJUICIAMIENTO        </a:t>
          </a:r>
          <a:endParaRPr lang="es-ES" sz="1600" b="1">
            <a:latin typeface="Verdana" panose="020B0604030504040204" pitchFamily="34" charset="0"/>
            <a:ea typeface="Verdana" panose="020B0604030504040204" pitchFamily="34" charset="0"/>
            <a:cs typeface="Verdana" panose="020B0604030504040204" pitchFamily="34" charset="0"/>
          </a:endParaRPr>
        </a:p>
      </xdr:txBody>
    </xdr:sp>
    <xdr:clientData/>
  </xdr:twoCellAnchor>
  <xdr:twoCellAnchor>
    <xdr:from>
      <xdr:col>12</xdr:col>
      <xdr:colOff>419100</xdr:colOff>
      <xdr:row>1</xdr:row>
      <xdr:rowOff>85725</xdr:rowOff>
    </xdr:from>
    <xdr:to>
      <xdr:col>13</xdr:col>
      <xdr:colOff>28575</xdr:colOff>
      <xdr:row>4</xdr:row>
      <xdr:rowOff>142875</xdr:rowOff>
    </xdr:to>
    <xdr:sp macro="" textlink="">
      <xdr:nvSpPr>
        <xdr:cNvPr id="4" name="3 Flecha izquierd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SpPr/>
      </xdr:nvSpPr>
      <xdr:spPr>
        <a:xfrm>
          <a:off x="14087475" y="247650"/>
          <a:ext cx="752475" cy="542925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ES" sz="1100"/>
            <a:t>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1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3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4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8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9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0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8:J40"/>
  <sheetViews>
    <sheetView tabSelected="1" workbookViewId="0"/>
  </sheetViews>
  <sheetFormatPr baseColWidth="10" defaultRowHeight="12.75" x14ac:dyDescent="0.2"/>
  <cols>
    <col min="2" max="2" width="11.125" customWidth="1"/>
  </cols>
  <sheetData>
    <row r="18" spans="2:10" ht="14.25" x14ac:dyDescent="0.2">
      <c r="B18" s="63" t="s">
        <v>0</v>
      </c>
      <c r="C18" s="63"/>
      <c r="D18" s="2"/>
      <c r="E18" s="2"/>
      <c r="F18" s="2"/>
      <c r="G18" s="2"/>
      <c r="H18" s="2"/>
      <c r="I18" s="2"/>
      <c r="J18" s="2"/>
    </row>
    <row r="19" spans="2:10" ht="14.25" x14ac:dyDescent="0.2">
      <c r="B19" s="63" t="s">
        <v>1</v>
      </c>
      <c r="C19" s="63"/>
    </row>
    <row r="20" spans="2:10" ht="14.25" x14ac:dyDescent="0.2">
      <c r="B20" s="2" t="s">
        <v>2</v>
      </c>
      <c r="C20" s="2"/>
      <c r="D20" s="1"/>
    </row>
    <row r="21" spans="2:10" ht="14.25" x14ac:dyDescent="0.2">
      <c r="B21" s="2" t="s">
        <v>3</v>
      </c>
      <c r="C21" s="2"/>
    </row>
    <row r="22" spans="2:10" ht="14.25" x14ac:dyDescent="0.2">
      <c r="B22" s="2" t="s">
        <v>4</v>
      </c>
      <c r="C22" s="2"/>
    </row>
    <row r="23" spans="2:10" ht="14.25" x14ac:dyDescent="0.2">
      <c r="B23" s="2" t="s">
        <v>5</v>
      </c>
      <c r="C23" s="2"/>
    </row>
    <row r="24" spans="2:10" ht="14.25" x14ac:dyDescent="0.2">
      <c r="B24" s="2" t="s">
        <v>6</v>
      </c>
      <c r="C24" s="2"/>
    </row>
    <row r="25" spans="2:10" ht="14.25" x14ac:dyDescent="0.2">
      <c r="B25" s="2" t="s">
        <v>7</v>
      </c>
      <c r="C25" s="2"/>
      <c r="D25" s="2"/>
    </row>
    <row r="26" spans="2:10" ht="14.25" x14ac:dyDescent="0.2">
      <c r="B26" s="2" t="s">
        <v>8</v>
      </c>
      <c r="C26" s="2"/>
      <c r="D26" s="2"/>
    </row>
    <row r="27" spans="2:10" ht="14.25" x14ac:dyDescent="0.2">
      <c r="B27" s="2" t="s">
        <v>9</v>
      </c>
      <c r="C27" s="2"/>
      <c r="D27" s="2"/>
    </row>
    <row r="28" spans="2:10" ht="14.25" x14ac:dyDescent="0.2">
      <c r="B28" s="2" t="s">
        <v>10</v>
      </c>
      <c r="C28" s="2"/>
      <c r="D28" s="2"/>
      <c r="E28" s="2"/>
      <c r="F28" s="2"/>
      <c r="G28" s="2"/>
      <c r="H28" s="2"/>
      <c r="I28" s="2"/>
    </row>
    <row r="29" spans="2:10" ht="14.25" x14ac:dyDescent="0.2">
      <c r="B29" s="2" t="s">
        <v>11</v>
      </c>
      <c r="C29" s="2"/>
      <c r="D29" s="2"/>
      <c r="E29" s="2"/>
      <c r="F29" s="2"/>
      <c r="G29" s="2"/>
      <c r="H29" s="2"/>
      <c r="I29" s="2"/>
      <c r="J29" s="2"/>
    </row>
    <row r="30" spans="2:10" ht="14.25" x14ac:dyDescent="0.2">
      <c r="B30" s="2" t="s">
        <v>12</v>
      </c>
      <c r="C30" s="2"/>
      <c r="D30" s="2"/>
      <c r="E30" s="2"/>
      <c r="F30" s="2"/>
      <c r="G30" s="2"/>
      <c r="H30" s="2"/>
      <c r="I30" s="2"/>
      <c r="J30" s="2"/>
    </row>
    <row r="31" spans="2:10" ht="14.25" x14ac:dyDescent="0.2">
      <c r="B31" s="2" t="s">
        <v>13</v>
      </c>
      <c r="C31" s="2"/>
      <c r="D31" s="2"/>
      <c r="E31" s="2"/>
      <c r="F31" s="2"/>
      <c r="G31" s="2"/>
      <c r="H31" s="2"/>
    </row>
    <row r="32" spans="2:10" ht="14.25" x14ac:dyDescent="0.2">
      <c r="B32" s="2" t="s">
        <v>14</v>
      </c>
      <c r="C32" s="2"/>
    </row>
    <row r="33" spans="2:5" ht="14.25" x14ac:dyDescent="0.2">
      <c r="B33" s="2" t="s">
        <v>15</v>
      </c>
      <c r="C33" s="2"/>
    </row>
    <row r="34" spans="2:5" ht="14.25" x14ac:dyDescent="0.2">
      <c r="B34" s="2" t="s">
        <v>16</v>
      </c>
      <c r="C34" s="2"/>
      <c r="D34" s="2"/>
    </row>
    <row r="35" spans="2:5" ht="14.25" x14ac:dyDescent="0.2">
      <c r="B35" s="2" t="s">
        <v>17</v>
      </c>
      <c r="C35" s="2"/>
      <c r="D35" s="2"/>
      <c r="E35" s="2"/>
    </row>
    <row r="36" spans="2:5" ht="14.25" x14ac:dyDescent="0.2">
      <c r="B36" s="2" t="s">
        <v>233</v>
      </c>
      <c r="C36" s="2"/>
      <c r="D36" s="2"/>
      <c r="E36" s="2"/>
    </row>
    <row r="37" spans="2:5" ht="14.25" x14ac:dyDescent="0.2">
      <c r="B37" s="2" t="s">
        <v>18</v>
      </c>
      <c r="C37" s="2"/>
    </row>
    <row r="38" spans="2:5" ht="14.25" x14ac:dyDescent="0.2">
      <c r="B38" s="2" t="s">
        <v>19</v>
      </c>
      <c r="C38" s="2"/>
      <c r="D38" s="2"/>
      <c r="E38" s="2"/>
    </row>
    <row r="39" spans="2:5" ht="14.25" x14ac:dyDescent="0.2">
      <c r="B39" s="2" t="s">
        <v>20</v>
      </c>
      <c r="C39" s="2"/>
    </row>
    <row r="40" spans="2:5" ht="14.25" x14ac:dyDescent="0.2">
      <c r="B40" s="2" t="s">
        <v>21</v>
      </c>
      <c r="C40" s="2"/>
      <c r="D40" s="2"/>
    </row>
  </sheetData>
  <mergeCells count="2">
    <mergeCell ref="B18:C18"/>
    <mergeCell ref="B19:C19"/>
  </mergeCells>
  <hyperlinks>
    <hyperlink ref="B18" location="Movimiento!A1" display="Movimiento"/>
    <hyperlink ref="B19" location="Delitos!A1" display="Delitos"/>
    <hyperlink ref="B20" location="'AP por tipo de Delitos Leves'!Títulos_a_imprimir" display="Juicios de Faltas/Delitos Leves"/>
    <hyperlink ref="B21" location="'Asuntos civiles'!A1" display="Asuntos Civiles"/>
    <hyperlink ref="B24" location="Señalamientos!A1" display="Señalamientos"/>
    <hyperlink ref="B23" location="'Auxilio Judicial'!A1" display="Auxilio Judicial"/>
    <hyperlink ref="B25" location="'Procedimientos elevados'!A1" display="Procedimientos Elevados"/>
    <hyperlink ref="B26" location="'Sumarios elevados '!A1" display="Sumarios Elevados"/>
    <hyperlink ref="B27" location="'Proc Jurado elevados  '!A1" display="Proc.Jurado Elevados"/>
    <hyperlink ref="B28" location="OrdenesSegunInstancia!A1" display="Órdenes de Protección,(Art.544-Ter), según Instancia"/>
    <hyperlink ref="B29" location="'OrdenesSegunInstancia %'!A1" display="Órdenes de Protección,(Art.544-Ter), según Instancia(porcentajes)"/>
    <hyperlink ref="B31" location="'Ordenes y Medidas'!A1" display="Órdenes y Medidas, (art.544-Ter y 544-bis) por Sexo y Nacionalidad"/>
    <hyperlink ref="B32" location="'Procesos por Delito'!A1" display="Procesos por delito"/>
    <hyperlink ref="B33" location="PersonasEnjuiciadas!A1" display="Personas enjuiciadas"/>
    <hyperlink ref="B34" location="'% condenados'!A1" display="Porcentaje de Condenados"/>
    <hyperlink ref="B35" location="Relacion!A1" display="Relaciaón de Víctimas y Denunciados"/>
    <hyperlink ref="B37" location="'Denuncias-Renuncias'!A1" display="Denuncias-Renuncias"/>
    <hyperlink ref="B38" location="'Distribucion % denuncias'!A1" display="Distribución porcentual de las Denuncias"/>
    <hyperlink ref="B39" location="Sobreseimientos!A1" display="Sobreseimientos"/>
    <hyperlink ref="B40" location="Terminación!A1" display="Formas de Terminación"/>
    <hyperlink ref="B30" location="'Medidas de Protección'!A1" display="Medidas judiciales de protección"/>
    <hyperlink ref="B22" location="'Medidas  LEC'!A1" display="Medidas LEC"/>
    <hyperlink ref="B20:D20" location="'AP por tipo de Delitos Leves'!A1" display="Juicios de Faltas/Delitos Leves"/>
    <hyperlink ref="B21:C21" location="'Asuntos Civiles'!A1" display="Asuntos Civiles"/>
    <hyperlink ref="B22:C22" location="'Medidas LEC'!A1" display="Medidas LEC"/>
    <hyperlink ref="B23:C23" location="'Auxilio Judicial'!A1" display="Auxilio Judicial"/>
    <hyperlink ref="B24:C24" location="Señalamientos!A1" display="Señalamientos"/>
    <hyperlink ref="B25:D25" location="'Procedimientos Elevados'!A1" display="Procedimientos Elevados"/>
    <hyperlink ref="B26:D26" location="'Sumarios Elevados'!A1" display="Sumarios Elevados"/>
    <hyperlink ref="B27:D27" location="'Proc Jurado elevados'!A1" display="Proc.Jurado Elevados"/>
    <hyperlink ref="B28:I28" location="'Órdenes según Instancia'!A1" display="Órdenes de Protección y Medidas,(Arts. 544 Ter y 544 Bis), según Instancia"/>
    <hyperlink ref="B29:J29" location="'Órdenes según Instancia%'!A1" display="Órdenes de Protección y Medidas,(Arts. 544 Ter y 544 Bis), según Instancia, (porcentajes)"/>
    <hyperlink ref="B30:J30" location="'Medidas Protección'!A1" display="Medidas judiciales de protección y seguridad de las Víctimas, (incluidas todas 544 Bis y 544 Ter)"/>
    <hyperlink ref="B31:H31" location="'Órdenes y Medidas'!A1" display="Órdenes y Medidas, (art. 544 Ter y 544 Bis) por Sexo y Nacionalidad"/>
    <hyperlink ref="B32:C32" location="'Procesos por Delito'!A1" display="Procesos por delito"/>
    <hyperlink ref="B33:C33" location="'Personas Enjuiciadas'!A1" display="Personas enjuiciadas"/>
    <hyperlink ref="B34:D34" location="'% de Condenas'!A1" display="Porcentaje de Condenados"/>
    <hyperlink ref="B35:E35" location="'Relación Víctima_Denunciado '!A1" display="Relación de Víctimas y Denunciados"/>
    <hyperlink ref="B37:C37" location="'Denuncias-Renuncias'!A1" display="Denuncias-Renuncias"/>
    <hyperlink ref="B38:E38" location="'Distribucion % Denuncias'!A1" display="Distribución porcentual de las Denuncias"/>
    <hyperlink ref="B39:C39" location="Sobreseimientos!A1" display="Sobreseimientos"/>
    <hyperlink ref="B40:D40" location="Terminación!A1" display="Formas de Terminación"/>
    <hyperlink ref="B36" location="'% Relación Víctimas_Denunciado'!A1" display="Porcentaje Relacion de Víctimas y Denunciados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K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6.375" bestFit="1" customWidth="1"/>
    <col min="5" max="5" width="10.75" customWidth="1"/>
    <col min="6" max="7" width="16.375" bestFit="1" customWidth="1"/>
    <col min="8" max="8" width="10.75" customWidth="1"/>
    <col min="9" max="10" width="16.375" bestFit="1" customWidth="1"/>
    <col min="11" max="11" width="10.75" customWidth="1"/>
  </cols>
  <sheetData>
    <row r="9" spans="1:11" ht="44.25" customHeight="1" thickBot="1" x14ac:dyDescent="0.25">
      <c r="A9" s="7"/>
      <c r="C9" s="64" t="s">
        <v>110</v>
      </c>
      <c r="D9" s="64"/>
      <c r="E9" s="76"/>
      <c r="F9" s="70" t="s">
        <v>109</v>
      </c>
      <c r="G9" s="64"/>
      <c r="H9" s="76"/>
      <c r="I9" s="70" t="s">
        <v>111</v>
      </c>
      <c r="J9" s="64"/>
      <c r="K9" s="76"/>
    </row>
    <row r="10" spans="1:11" ht="42" customHeight="1" thickBot="1" x14ac:dyDescent="0.25">
      <c r="A10" s="7"/>
      <c r="C10" s="8" t="s">
        <v>112</v>
      </c>
      <c r="D10" s="9" t="s">
        <v>113</v>
      </c>
      <c r="E10" s="9" t="s">
        <v>34</v>
      </c>
      <c r="F10" s="9" t="s">
        <v>112</v>
      </c>
      <c r="G10" s="9" t="s">
        <v>113</v>
      </c>
      <c r="H10" s="9" t="s">
        <v>34</v>
      </c>
      <c r="I10" s="9" t="s">
        <v>112</v>
      </c>
      <c r="J10" s="9" t="s">
        <v>113</v>
      </c>
      <c r="K10" s="9" t="s">
        <v>34</v>
      </c>
    </row>
    <row r="11" spans="1:1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</row>
    <row r="12" spans="1:11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  <c r="I12" s="28">
        <v>0</v>
      </c>
      <c r="J12" s="28">
        <v>0</v>
      </c>
      <c r="K12" s="28">
        <v>0</v>
      </c>
    </row>
    <row r="13" spans="1:11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</row>
    <row r="14" spans="1:11" ht="20.100000000000001" customHeight="1" thickBot="1" x14ac:dyDescent="0.25">
      <c r="B14" s="3" t="s">
        <v>374</v>
      </c>
      <c r="C14" s="28">
        <v>3</v>
      </c>
      <c r="D14" s="28">
        <v>1</v>
      </c>
      <c r="E14" s="28">
        <v>4</v>
      </c>
      <c r="F14" s="28">
        <v>2</v>
      </c>
      <c r="G14" s="28">
        <v>0</v>
      </c>
      <c r="H14" s="28">
        <v>2</v>
      </c>
      <c r="I14" s="28">
        <v>5</v>
      </c>
      <c r="J14" s="28">
        <v>1</v>
      </c>
      <c r="K14" s="28">
        <v>6</v>
      </c>
    </row>
    <row r="15" spans="1:1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</row>
    <row r="16" spans="1:1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</row>
    <row r="17" spans="2:1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</row>
    <row r="18" spans="2:11" ht="20.100000000000001" customHeight="1" thickBot="1" x14ac:dyDescent="0.25">
      <c r="B18" s="3" t="s">
        <v>241</v>
      </c>
      <c r="C18" s="28">
        <v>1</v>
      </c>
      <c r="D18" s="28">
        <v>0</v>
      </c>
      <c r="E18" s="28">
        <v>1</v>
      </c>
      <c r="F18" s="28">
        <v>0</v>
      </c>
      <c r="G18" s="28">
        <v>0</v>
      </c>
      <c r="H18" s="28">
        <v>0</v>
      </c>
      <c r="I18" s="28">
        <v>1</v>
      </c>
      <c r="J18" s="28">
        <v>0</v>
      </c>
      <c r="K18" s="28">
        <v>1</v>
      </c>
    </row>
    <row r="19" spans="2:11" ht="20.100000000000001" customHeight="1" thickBot="1" x14ac:dyDescent="0.25">
      <c r="B19" s="3" t="s">
        <v>242</v>
      </c>
      <c r="C19" s="28">
        <v>2</v>
      </c>
      <c r="D19" s="28">
        <v>0</v>
      </c>
      <c r="E19" s="28">
        <v>2</v>
      </c>
      <c r="F19" s="28">
        <v>1</v>
      </c>
      <c r="G19" s="28">
        <v>0</v>
      </c>
      <c r="H19" s="28">
        <v>1</v>
      </c>
      <c r="I19" s="28">
        <v>3</v>
      </c>
      <c r="J19" s="28">
        <v>0</v>
      </c>
      <c r="K19" s="28">
        <v>3</v>
      </c>
    </row>
    <row r="20" spans="2:11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</row>
    <row r="21" spans="2:1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</row>
    <row r="22" spans="2:1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</row>
    <row r="23" spans="2:11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</row>
    <row r="24" spans="2:11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</row>
    <row r="25" spans="2:11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</row>
    <row r="26" spans="2:11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  <c r="F26" s="28">
        <v>2</v>
      </c>
      <c r="G26" s="28">
        <v>0</v>
      </c>
      <c r="H26" s="28">
        <v>2</v>
      </c>
      <c r="I26" s="28">
        <v>2</v>
      </c>
      <c r="J26" s="28">
        <v>0</v>
      </c>
      <c r="K26" s="28">
        <v>2</v>
      </c>
    </row>
  </sheetData>
  <mergeCells count="3">
    <mergeCell ref="C9:E9"/>
    <mergeCell ref="F9:H9"/>
    <mergeCell ref="I9:K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H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5" width="19.375" customWidth="1"/>
  </cols>
  <sheetData>
    <row r="9" spans="2:8" ht="44.25" customHeight="1" x14ac:dyDescent="0.2">
      <c r="C9" s="79" t="s">
        <v>114</v>
      </c>
      <c r="D9" s="79"/>
      <c r="E9" s="79"/>
    </row>
    <row r="10" spans="2:8" ht="42.75" customHeight="1" thickBot="1" x14ac:dyDescent="0.25">
      <c r="C10" s="10" t="s">
        <v>110</v>
      </c>
      <c r="D10" s="10" t="s">
        <v>109</v>
      </c>
      <c r="E10" s="10" t="s">
        <v>34</v>
      </c>
    </row>
    <row r="11" spans="2: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</row>
    <row r="12" spans="2:8" ht="20.100000000000001" customHeight="1" thickBot="1" x14ac:dyDescent="0.25">
      <c r="B12" s="3" t="s">
        <v>195</v>
      </c>
      <c r="C12" s="28">
        <v>0</v>
      </c>
      <c r="D12" s="28">
        <v>0</v>
      </c>
      <c r="E12" s="28">
        <v>0</v>
      </c>
      <c r="F12" s="28"/>
      <c r="G12" s="28"/>
      <c r="H12" s="28"/>
    </row>
    <row r="13" spans="2:8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0</v>
      </c>
      <c r="F13" s="28"/>
      <c r="G13" s="28"/>
      <c r="H13" s="28"/>
    </row>
    <row r="14" spans="2:8" ht="20.100000000000001" customHeight="1" thickBot="1" x14ac:dyDescent="0.25">
      <c r="B14" s="3" t="s">
        <v>374</v>
      </c>
      <c r="C14" s="28">
        <v>0</v>
      </c>
      <c r="D14" s="28">
        <v>0</v>
      </c>
      <c r="E14" s="28">
        <v>0</v>
      </c>
      <c r="F14" s="28"/>
      <c r="G14" s="28"/>
      <c r="H14" s="28"/>
    </row>
    <row r="15" spans="2:8" ht="20.100000000000001" customHeight="1" thickBot="1" x14ac:dyDescent="0.25">
      <c r="B15" s="3"/>
      <c r="C15" s="28"/>
      <c r="D15" s="28"/>
      <c r="E15" s="28"/>
      <c r="F15" s="28"/>
      <c r="G15" s="28"/>
      <c r="H15" s="28"/>
    </row>
    <row r="16" spans="2: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</row>
    <row r="17" spans="2: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</row>
    <row r="18" spans="2:8" ht="20.100000000000001" customHeight="1" thickBot="1" x14ac:dyDescent="0.25">
      <c r="B18" s="3" t="s">
        <v>241</v>
      </c>
      <c r="C18" s="28">
        <v>0</v>
      </c>
      <c r="D18" s="28">
        <v>1</v>
      </c>
      <c r="E18" s="28">
        <v>1</v>
      </c>
      <c r="F18" s="28"/>
      <c r="G18" s="28"/>
      <c r="H18" s="28"/>
    </row>
    <row r="19" spans="2:8" ht="20.100000000000001" customHeight="1" thickBot="1" x14ac:dyDescent="0.25">
      <c r="B19" s="3" t="s">
        <v>242</v>
      </c>
      <c r="C19" s="28">
        <v>1</v>
      </c>
      <c r="D19" s="28">
        <v>0</v>
      </c>
      <c r="E19" s="28">
        <v>1</v>
      </c>
      <c r="F19" s="28"/>
      <c r="G19" s="28"/>
      <c r="H19" s="28"/>
    </row>
    <row r="20" spans="2:8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0</v>
      </c>
      <c r="F20" s="28"/>
      <c r="G20" s="28"/>
      <c r="H20" s="28"/>
    </row>
    <row r="21" spans="2:8" ht="20.100000000000001" customHeight="1" thickBot="1" x14ac:dyDescent="0.25">
      <c r="B21" s="3"/>
      <c r="C21" s="28"/>
      <c r="D21" s="28"/>
      <c r="E21" s="28"/>
      <c r="F21" s="28"/>
      <c r="G21" s="28"/>
      <c r="H21" s="28"/>
    </row>
    <row r="22" spans="2: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</row>
    <row r="23" spans="2:8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/>
      <c r="G23" s="28"/>
      <c r="H23" s="28"/>
    </row>
    <row r="24" spans="2:8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/>
      <c r="G24" s="28"/>
      <c r="H24" s="28"/>
    </row>
    <row r="25" spans="2:8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/>
      <c r="G25" s="28"/>
      <c r="H25" s="28"/>
    </row>
    <row r="26" spans="2:8" ht="20.100000000000001" customHeight="1" thickBot="1" x14ac:dyDescent="0.25">
      <c r="B26" s="5" t="s">
        <v>244</v>
      </c>
      <c r="C26" s="28">
        <v>0</v>
      </c>
      <c r="D26" s="28">
        <v>0</v>
      </c>
      <c r="E26" s="28">
        <v>0</v>
      </c>
      <c r="F26" s="28"/>
      <c r="G26" s="28"/>
      <c r="H26" s="28"/>
    </row>
  </sheetData>
  <mergeCells count="1">
    <mergeCell ref="C9:E9"/>
  </mergeCells>
  <pageMargins left="0.7" right="0.7" top="0.75" bottom="0.75" header="0.3" footer="0.3"/>
  <pageSetup paperSize="9" orientation="portrait" verticalDpi="30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F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1" width="15" customWidth="1"/>
    <col min="12" max="12" width="12" customWidth="1"/>
    <col min="13" max="32" width="15" customWidth="1"/>
  </cols>
  <sheetData>
    <row r="4" spans="2:32" ht="29.25" customHeight="1" x14ac:dyDescent="0.2"/>
    <row r="8" spans="2:32" ht="39.950000000000003" customHeight="1" x14ac:dyDescent="0.2"/>
    <row r="9" spans="2:32" ht="36.75" customHeight="1" x14ac:dyDescent="0.2">
      <c r="C9" s="79" t="s">
        <v>167</v>
      </c>
      <c r="D9" s="79"/>
      <c r="E9" s="79"/>
      <c r="F9" s="79"/>
      <c r="G9" s="79"/>
      <c r="H9" s="79" t="s">
        <v>168</v>
      </c>
      <c r="I9" s="79"/>
      <c r="J9" s="79"/>
      <c r="K9" s="79"/>
      <c r="L9" s="79"/>
      <c r="M9" s="79" t="s">
        <v>169</v>
      </c>
      <c r="N9" s="79"/>
      <c r="O9" s="79"/>
      <c r="P9" s="79"/>
      <c r="Q9" s="79"/>
      <c r="R9" s="79" t="s">
        <v>170</v>
      </c>
      <c r="S9" s="79"/>
      <c r="T9" s="79"/>
      <c r="U9" s="79"/>
      <c r="V9" s="79"/>
      <c r="W9" s="79" t="s">
        <v>171</v>
      </c>
      <c r="X9" s="79"/>
      <c r="Y9" s="79"/>
      <c r="Z9" s="79"/>
      <c r="AA9" s="79"/>
      <c r="AB9" s="79" t="s">
        <v>34</v>
      </c>
      <c r="AC9" s="79"/>
      <c r="AD9" s="79"/>
      <c r="AE9" s="79"/>
      <c r="AF9" s="79"/>
    </row>
    <row r="10" spans="2:32" ht="20.100000000000001" customHeight="1" x14ac:dyDescent="0.2">
      <c r="C10" s="80" t="s">
        <v>58</v>
      </c>
      <c r="D10" s="80" t="s">
        <v>172</v>
      </c>
      <c r="E10" s="80"/>
      <c r="F10" s="80"/>
      <c r="G10" s="80" t="s">
        <v>173</v>
      </c>
      <c r="H10" s="80" t="s">
        <v>58</v>
      </c>
      <c r="I10" s="80" t="s">
        <v>172</v>
      </c>
      <c r="J10" s="80"/>
      <c r="K10" s="80"/>
      <c r="L10" s="80" t="s">
        <v>173</v>
      </c>
      <c r="M10" s="80" t="s">
        <v>58</v>
      </c>
      <c r="N10" s="80" t="s">
        <v>172</v>
      </c>
      <c r="O10" s="80"/>
      <c r="P10" s="80"/>
      <c r="Q10" s="80" t="s">
        <v>173</v>
      </c>
      <c r="R10" s="80" t="s">
        <v>58</v>
      </c>
      <c r="S10" s="80" t="s">
        <v>172</v>
      </c>
      <c r="T10" s="80"/>
      <c r="U10" s="80"/>
      <c r="V10" s="80" t="s">
        <v>173</v>
      </c>
      <c r="W10" s="80" t="s">
        <v>58</v>
      </c>
      <c r="X10" s="80" t="s">
        <v>172</v>
      </c>
      <c r="Y10" s="80"/>
      <c r="Z10" s="80"/>
      <c r="AA10" s="80" t="s">
        <v>173</v>
      </c>
      <c r="AB10" s="80" t="s">
        <v>58</v>
      </c>
      <c r="AC10" s="80" t="s">
        <v>172</v>
      </c>
      <c r="AD10" s="80"/>
      <c r="AE10" s="80"/>
      <c r="AF10" s="80" t="s">
        <v>173</v>
      </c>
    </row>
    <row r="11" spans="2:32" ht="20.100000000000001" customHeight="1" thickBot="1" x14ac:dyDescent="0.25">
      <c r="C11" s="81"/>
      <c r="D11" s="23" t="s">
        <v>174</v>
      </c>
      <c r="E11" s="23" t="s">
        <v>175</v>
      </c>
      <c r="F11" s="23" t="s">
        <v>176</v>
      </c>
      <c r="G11" s="81"/>
      <c r="H11" s="81"/>
      <c r="I11" s="23" t="s">
        <v>174</v>
      </c>
      <c r="J11" s="23" t="s">
        <v>175</v>
      </c>
      <c r="K11" s="23" t="s">
        <v>176</v>
      </c>
      <c r="L11" s="81"/>
      <c r="M11" s="81"/>
      <c r="N11" s="23" t="s">
        <v>174</v>
      </c>
      <c r="O11" s="23" t="s">
        <v>175</v>
      </c>
      <c r="P11" s="23" t="s">
        <v>176</v>
      </c>
      <c r="Q11" s="81"/>
      <c r="R11" s="81"/>
      <c r="S11" s="23" t="s">
        <v>174</v>
      </c>
      <c r="T11" s="23" t="s">
        <v>175</v>
      </c>
      <c r="U11" s="23" t="s">
        <v>176</v>
      </c>
      <c r="V11" s="81"/>
      <c r="W11" s="81"/>
      <c r="X11" s="23" t="s">
        <v>174</v>
      </c>
      <c r="Y11" s="23" t="s">
        <v>175</v>
      </c>
      <c r="Z11" s="23" t="s">
        <v>176</v>
      </c>
      <c r="AA11" s="81"/>
      <c r="AB11" s="81"/>
      <c r="AC11" s="23" t="s">
        <v>174</v>
      </c>
      <c r="AD11" s="23" t="s">
        <v>175</v>
      </c>
      <c r="AE11" s="23" t="s">
        <v>176</v>
      </c>
      <c r="AF11" s="81"/>
    </row>
    <row r="12" spans="2:32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</row>
    <row r="13" spans="2:32" ht="20.100000000000001" customHeight="1" thickBot="1" x14ac:dyDescent="0.25">
      <c r="B13" s="3" t="s">
        <v>195</v>
      </c>
      <c r="C13" s="28">
        <v>157</v>
      </c>
      <c r="D13" s="28">
        <v>0</v>
      </c>
      <c r="E13" s="28">
        <v>100</v>
      </c>
      <c r="F13" s="28">
        <v>57</v>
      </c>
      <c r="G13" s="28">
        <v>0</v>
      </c>
      <c r="H13" s="28">
        <v>1</v>
      </c>
      <c r="I13" s="28">
        <v>0</v>
      </c>
      <c r="J13" s="28">
        <v>0</v>
      </c>
      <c r="K13" s="28">
        <v>1</v>
      </c>
      <c r="L13" s="28">
        <v>0</v>
      </c>
      <c r="M13" s="28">
        <v>15</v>
      </c>
      <c r="N13" s="28">
        <v>0</v>
      </c>
      <c r="O13" s="28">
        <v>12</v>
      </c>
      <c r="P13" s="28">
        <v>3</v>
      </c>
      <c r="Q13" s="28">
        <v>0</v>
      </c>
      <c r="R13" s="28">
        <v>3</v>
      </c>
      <c r="S13" s="28">
        <v>0</v>
      </c>
      <c r="T13" s="28">
        <v>3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176</v>
      </c>
      <c r="AC13" s="28">
        <v>0</v>
      </c>
      <c r="AD13" s="28">
        <v>115</v>
      </c>
      <c r="AE13" s="28">
        <v>61</v>
      </c>
      <c r="AF13" s="28">
        <v>0</v>
      </c>
    </row>
    <row r="14" spans="2:32" ht="20.100000000000001" customHeight="1" thickBot="1" x14ac:dyDescent="0.25">
      <c r="B14" s="3" t="s">
        <v>238</v>
      </c>
      <c r="C14" s="28">
        <v>80</v>
      </c>
      <c r="D14" s="28">
        <v>0</v>
      </c>
      <c r="E14" s="28">
        <v>55</v>
      </c>
      <c r="F14" s="28">
        <v>25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3</v>
      </c>
      <c r="N14" s="28">
        <v>0</v>
      </c>
      <c r="O14" s="28">
        <v>3</v>
      </c>
      <c r="P14" s="28">
        <v>0</v>
      </c>
      <c r="Q14" s="28">
        <v>0</v>
      </c>
      <c r="R14" s="28">
        <v>1</v>
      </c>
      <c r="S14" s="28">
        <v>0</v>
      </c>
      <c r="T14" s="28">
        <v>1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84</v>
      </c>
      <c r="AC14" s="28">
        <v>0</v>
      </c>
      <c r="AD14" s="28">
        <v>59</v>
      </c>
      <c r="AE14" s="28">
        <v>25</v>
      </c>
      <c r="AF14" s="28">
        <v>0</v>
      </c>
    </row>
    <row r="15" spans="2:32" ht="20.100000000000001" customHeight="1" thickBot="1" x14ac:dyDescent="0.25">
      <c r="B15" s="3" t="s">
        <v>374</v>
      </c>
      <c r="C15" s="28">
        <v>894</v>
      </c>
      <c r="D15" s="28">
        <v>0</v>
      </c>
      <c r="E15" s="28">
        <v>767</v>
      </c>
      <c r="F15" s="28">
        <v>127</v>
      </c>
      <c r="G15" s="28">
        <v>0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25</v>
      </c>
      <c r="N15" s="28">
        <v>0</v>
      </c>
      <c r="O15" s="28">
        <v>25</v>
      </c>
      <c r="P15" s="28">
        <v>0</v>
      </c>
      <c r="Q15" s="28">
        <v>0</v>
      </c>
      <c r="R15" s="28">
        <v>0</v>
      </c>
      <c r="S15" s="28">
        <v>0</v>
      </c>
      <c r="T15" s="28">
        <v>0</v>
      </c>
      <c r="U15" s="28">
        <v>0</v>
      </c>
      <c r="V15" s="28">
        <v>0</v>
      </c>
      <c r="W15" s="28">
        <v>0</v>
      </c>
      <c r="X15" s="28">
        <v>0</v>
      </c>
      <c r="Y15" s="28">
        <v>0</v>
      </c>
      <c r="Z15" s="28">
        <v>0</v>
      </c>
      <c r="AA15" s="28">
        <v>0</v>
      </c>
      <c r="AB15" s="28">
        <v>919</v>
      </c>
      <c r="AC15" s="28">
        <v>0</v>
      </c>
      <c r="AD15" s="28">
        <v>792</v>
      </c>
      <c r="AE15" s="28">
        <v>127</v>
      </c>
      <c r="AF15" s="28">
        <v>0</v>
      </c>
    </row>
    <row r="16" spans="2:32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</row>
    <row r="17" spans="2:32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</row>
    <row r="18" spans="2:32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</row>
    <row r="19" spans="2:32" ht="20.100000000000001" customHeight="1" thickBot="1" x14ac:dyDescent="0.25">
      <c r="B19" s="3" t="s">
        <v>241</v>
      </c>
      <c r="C19" s="28">
        <v>73</v>
      </c>
      <c r="D19" s="28">
        <v>0</v>
      </c>
      <c r="E19" s="28">
        <v>44</v>
      </c>
      <c r="F19" s="28">
        <v>29</v>
      </c>
      <c r="G19" s="28">
        <v>0</v>
      </c>
      <c r="H19" s="28">
        <v>1</v>
      </c>
      <c r="I19" s="28">
        <v>0</v>
      </c>
      <c r="J19" s="28">
        <v>0</v>
      </c>
      <c r="K19" s="28">
        <v>1</v>
      </c>
      <c r="L19" s="28">
        <v>0</v>
      </c>
      <c r="M19" s="28">
        <v>36</v>
      </c>
      <c r="N19" s="28">
        <v>0</v>
      </c>
      <c r="O19" s="28">
        <v>36</v>
      </c>
      <c r="P19" s="28">
        <v>0</v>
      </c>
      <c r="Q19" s="28">
        <v>0</v>
      </c>
      <c r="R19" s="28">
        <v>2</v>
      </c>
      <c r="S19" s="28">
        <v>0</v>
      </c>
      <c r="T19" s="28">
        <v>2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112</v>
      </c>
      <c r="AC19" s="28">
        <v>0</v>
      </c>
      <c r="AD19" s="28">
        <v>82</v>
      </c>
      <c r="AE19" s="28">
        <v>30</v>
      </c>
      <c r="AF19" s="28">
        <v>0</v>
      </c>
    </row>
    <row r="20" spans="2:32" ht="20.100000000000001" customHeight="1" thickBot="1" x14ac:dyDescent="0.25">
      <c r="B20" s="3" t="s">
        <v>242</v>
      </c>
      <c r="C20" s="28">
        <v>578</v>
      </c>
      <c r="D20" s="28">
        <v>30</v>
      </c>
      <c r="E20" s="28">
        <v>428</v>
      </c>
      <c r="F20" s="28">
        <v>120</v>
      </c>
      <c r="G20" s="28">
        <v>0</v>
      </c>
      <c r="H20" s="28">
        <v>2</v>
      </c>
      <c r="I20" s="28">
        <v>0</v>
      </c>
      <c r="J20" s="28">
        <v>2</v>
      </c>
      <c r="K20" s="28">
        <v>0</v>
      </c>
      <c r="L20" s="28">
        <v>0</v>
      </c>
      <c r="M20" s="28">
        <v>98</v>
      </c>
      <c r="N20" s="28">
        <v>1</v>
      </c>
      <c r="O20" s="28">
        <v>97</v>
      </c>
      <c r="P20" s="28">
        <v>0</v>
      </c>
      <c r="Q20" s="28">
        <v>0</v>
      </c>
      <c r="R20" s="28">
        <v>112</v>
      </c>
      <c r="S20" s="28">
        <v>0</v>
      </c>
      <c r="T20" s="28">
        <v>112</v>
      </c>
      <c r="U20" s="28">
        <v>0</v>
      </c>
      <c r="V20" s="28">
        <v>0</v>
      </c>
      <c r="W20" s="28">
        <v>0</v>
      </c>
      <c r="X20" s="28">
        <v>0</v>
      </c>
      <c r="Y20" s="28">
        <v>0</v>
      </c>
      <c r="Z20" s="28">
        <v>0</v>
      </c>
      <c r="AA20" s="28">
        <v>0</v>
      </c>
      <c r="AB20" s="28">
        <v>790</v>
      </c>
      <c r="AC20" s="28">
        <v>31</v>
      </c>
      <c r="AD20" s="28">
        <v>639</v>
      </c>
      <c r="AE20" s="28">
        <v>120</v>
      </c>
      <c r="AF20" s="28">
        <v>0</v>
      </c>
    </row>
    <row r="21" spans="2:32" ht="20.100000000000001" customHeight="1" thickBot="1" x14ac:dyDescent="0.25">
      <c r="B21" s="3" t="s">
        <v>243</v>
      </c>
      <c r="C21" s="28">
        <v>15</v>
      </c>
      <c r="D21" s="28">
        <v>0</v>
      </c>
      <c r="E21" s="28">
        <v>6</v>
      </c>
      <c r="F21" s="28">
        <v>9</v>
      </c>
      <c r="G21" s="28">
        <v>0</v>
      </c>
      <c r="H21" s="28">
        <v>0</v>
      </c>
      <c r="I21" s="28">
        <v>0</v>
      </c>
      <c r="J21" s="28">
        <v>0</v>
      </c>
      <c r="K21" s="28">
        <v>0</v>
      </c>
      <c r="L21" s="28">
        <v>0</v>
      </c>
      <c r="M21" s="28">
        <v>132</v>
      </c>
      <c r="N21" s="28">
        <v>0</v>
      </c>
      <c r="O21" s="28">
        <v>130</v>
      </c>
      <c r="P21" s="28">
        <v>2</v>
      </c>
      <c r="Q21" s="28">
        <v>0</v>
      </c>
      <c r="R21" s="28">
        <v>0</v>
      </c>
      <c r="S21" s="28">
        <v>0</v>
      </c>
      <c r="T21" s="28">
        <v>0</v>
      </c>
      <c r="U21" s="28">
        <v>0</v>
      </c>
      <c r="V21" s="28">
        <v>0</v>
      </c>
      <c r="W21" s="28">
        <v>0</v>
      </c>
      <c r="X21" s="28">
        <v>0</v>
      </c>
      <c r="Y21" s="28">
        <v>0</v>
      </c>
      <c r="Z21" s="28">
        <v>0</v>
      </c>
      <c r="AA21" s="28">
        <v>0</v>
      </c>
      <c r="AB21" s="28">
        <v>147</v>
      </c>
      <c r="AC21" s="28">
        <v>0</v>
      </c>
      <c r="AD21" s="28">
        <v>136</v>
      </c>
      <c r="AE21" s="28">
        <v>11</v>
      </c>
      <c r="AF21" s="28">
        <v>0</v>
      </c>
    </row>
    <row r="22" spans="2:32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</row>
    <row r="23" spans="2:32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</row>
    <row r="24" spans="2:32" ht="20.100000000000001" customHeight="1" thickBot="1" x14ac:dyDescent="0.25">
      <c r="B24" s="3" t="s">
        <v>245</v>
      </c>
      <c r="C24" s="28">
        <v>4</v>
      </c>
      <c r="D24" s="28">
        <v>0</v>
      </c>
      <c r="E24" s="28">
        <v>3</v>
      </c>
      <c r="F24" s="28">
        <v>1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4</v>
      </c>
      <c r="AC24" s="28">
        <v>0</v>
      </c>
      <c r="AD24" s="28">
        <v>3</v>
      </c>
      <c r="AE24" s="28">
        <v>1</v>
      </c>
      <c r="AF24" s="28">
        <v>0</v>
      </c>
    </row>
    <row r="25" spans="2:32" ht="20.100000000000001" customHeight="1" thickBot="1" x14ac:dyDescent="0.25">
      <c r="B25" s="3" t="s">
        <v>246</v>
      </c>
      <c r="C25" s="28">
        <v>8</v>
      </c>
      <c r="D25" s="28">
        <v>0</v>
      </c>
      <c r="E25" s="28">
        <v>6</v>
      </c>
      <c r="F25" s="28">
        <v>2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8</v>
      </c>
      <c r="AC25" s="28">
        <v>0</v>
      </c>
      <c r="AD25" s="28">
        <v>6</v>
      </c>
      <c r="AE25" s="28">
        <v>2</v>
      </c>
      <c r="AF25" s="28">
        <v>0</v>
      </c>
    </row>
    <row r="26" spans="2:32" ht="20.100000000000001" customHeight="1" thickBot="1" x14ac:dyDescent="0.25">
      <c r="B26" s="4" t="s">
        <v>248</v>
      </c>
      <c r="C26" s="28">
        <v>92</v>
      </c>
      <c r="D26" s="28">
        <v>0</v>
      </c>
      <c r="E26" s="28">
        <v>66</v>
      </c>
      <c r="F26" s="28">
        <v>26</v>
      </c>
      <c r="G26" s="28">
        <v>0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4</v>
      </c>
      <c r="N26" s="28">
        <v>0</v>
      </c>
      <c r="O26" s="28">
        <v>4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0</v>
      </c>
      <c r="W26" s="28">
        <v>0</v>
      </c>
      <c r="X26" s="28">
        <v>0</v>
      </c>
      <c r="Y26" s="28">
        <v>0</v>
      </c>
      <c r="Z26" s="28">
        <v>0</v>
      </c>
      <c r="AA26" s="28">
        <v>0</v>
      </c>
      <c r="AB26" s="28">
        <v>96</v>
      </c>
      <c r="AC26" s="28">
        <v>0</v>
      </c>
      <c r="AD26" s="28">
        <v>70</v>
      </c>
      <c r="AE26" s="28">
        <v>26</v>
      </c>
      <c r="AF26" s="28">
        <v>0</v>
      </c>
    </row>
    <row r="27" spans="2:32" ht="20.100000000000001" customHeight="1" thickBot="1" x14ac:dyDescent="0.25">
      <c r="B27" s="5" t="s">
        <v>244</v>
      </c>
      <c r="C27" s="28">
        <v>1047</v>
      </c>
      <c r="D27" s="28">
        <v>15</v>
      </c>
      <c r="E27" s="28">
        <v>651</v>
      </c>
      <c r="F27" s="28">
        <v>381</v>
      </c>
      <c r="G27" s="28">
        <v>0</v>
      </c>
      <c r="H27" s="28">
        <v>0</v>
      </c>
      <c r="I27" s="28">
        <v>0</v>
      </c>
      <c r="J27" s="28">
        <v>0</v>
      </c>
      <c r="K27" s="28">
        <v>0</v>
      </c>
      <c r="L27" s="28">
        <v>0</v>
      </c>
      <c r="M27" s="28">
        <v>21</v>
      </c>
      <c r="N27" s="28">
        <v>0</v>
      </c>
      <c r="O27" s="28">
        <v>21</v>
      </c>
      <c r="P27" s="28">
        <v>0</v>
      </c>
      <c r="Q27" s="28">
        <v>0</v>
      </c>
      <c r="R27" s="28">
        <v>0</v>
      </c>
      <c r="S27" s="28">
        <v>0</v>
      </c>
      <c r="T27" s="28">
        <v>0</v>
      </c>
      <c r="U27" s="28">
        <v>0</v>
      </c>
      <c r="V27" s="28">
        <v>0</v>
      </c>
      <c r="W27" s="28">
        <v>0</v>
      </c>
      <c r="X27" s="28">
        <v>0</v>
      </c>
      <c r="Y27" s="28">
        <v>0</v>
      </c>
      <c r="Z27" s="28">
        <v>0</v>
      </c>
      <c r="AA27" s="28">
        <v>0</v>
      </c>
      <c r="AB27" s="28">
        <v>1068</v>
      </c>
      <c r="AC27" s="28">
        <v>15</v>
      </c>
      <c r="AD27" s="28">
        <v>672</v>
      </c>
      <c r="AE27" s="28">
        <v>381</v>
      </c>
      <c r="AF27" s="28">
        <v>0</v>
      </c>
    </row>
    <row r="30" spans="2:32" x14ac:dyDescent="0.2">
      <c r="B30" s="35"/>
    </row>
  </sheetData>
  <mergeCells count="24">
    <mergeCell ref="W9:AA9"/>
    <mergeCell ref="AB9:AF9"/>
    <mergeCell ref="L10:L11"/>
    <mergeCell ref="C9:G9"/>
    <mergeCell ref="H9:L9"/>
    <mergeCell ref="M9:Q9"/>
    <mergeCell ref="R9:V9"/>
    <mergeCell ref="C10:C11"/>
    <mergeCell ref="D10:F10"/>
    <mergeCell ref="G10:G11"/>
    <mergeCell ref="H10:H11"/>
    <mergeCell ref="I10:K10"/>
    <mergeCell ref="AF10:AF11"/>
    <mergeCell ref="M10:M11"/>
    <mergeCell ref="N10:P10"/>
    <mergeCell ref="Q10:Q11"/>
    <mergeCell ref="AA10:AA11"/>
    <mergeCell ref="AB10:AB11"/>
    <mergeCell ref="AC10:AE10"/>
    <mergeCell ref="R10:R11"/>
    <mergeCell ref="S10:U10"/>
    <mergeCell ref="V10:V11"/>
    <mergeCell ref="W10:W11"/>
    <mergeCell ref="X10:Z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27"/>
  <sheetViews>
    <sheetView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11" width="15" customWidth="1"/>
    <col min="12" max="12" width="12" customWidth="1"/>
    <col min="13" max="22" width="15" customWidth="1"/>
  </cols>
  <sheetData>
    <row r="8" spans="2:22" ht="39" customHeight="1" x14ac:dyDescent="0.2"/>
    <row r="9" spans="2:22" ht="20.100000000000001" customHeight="1" x14ac:dyDescent="0.2">
      <c r="C9" s="79" t="s">
        <v>58</v>
      </c>
      <c r="D9" s="79"/>
      <c r="E9" s="79"/>
      <c r="F9" s="79"/>
      <c r="G9" s="79"/>
      <c r="H9" s="79" t="s">
        <v>172</v>
      </c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2:22" ht="20.100000000000001" customHeight="1" x14ac:dyDescent="0.2">
      <c r="C10" s="79"/>
      <c r="D10" s="79"/>
      <c r="E10" s="79"/>
      <c r="F10" s="79"/>
      <c r="G10" s="79"/>
      <c r="H10" s="79" t="s">
        <v>174</v>
      </c>
      <c r="I10" s="79"/>
      <c r="J10" s="79"/>
      <c r="K10" s="79"/>
      <c r="L10" s="82"/>
      <c r="M10" s="79" t="s">
        <v>175</v>
      </c>
      <c r="N10" s="79"/>
      <c r="O10" s="79"/>
      <c r="P10" s="79"/>
      <c r="Q10" s="82"/>
      <c r="R10" s="79" t="s">
        <v>176</v>
      </c>
      <c r="S10" s="79"/>
      <c r="T10" s="79"/>
      <c r="U10" s="79"/>
      <c r="V10" s="82"/>
    </row>
    <row r="11" spans="2:22" ht="41.25" customHeight="1" x14ac:dyDescent="0.2">
      <c r="C11" s="14" t="s">
        <v>167</v>
      </c>
      <c r="D11" s="14" t="s">
        <v>168</v>
      </c>
      <c r="E11" s="14" t="s">
        <v>177</v>
      </c>
      <c r="F11" s="14" t="s">
        <v>178</v>
      </c>
      <c r="G11" s="14" t="s">
        <v>171</v>
      </c>
      <c r="H11" s="14" t="s">
        <v>167</v>
      </c>
      <c r="I11" s="14" t="s">
        <v>168</v>
      </c>
      <c r="J11" s="14" t="s">
        <v>177</v>
      </c>
      <c r="K11" s="14" t="s">
        <v>178</v>
      </c>
      <c r="L11" s="14" t="s">
        <v>171</v>
      </c>
      <c r="M11" s="14" t="s">
        <v>167</v>
      </c>
      <c r="N11" s="14" t="s">
        <v>168</v>
      </c>
      <c r="O11" s="14" t="s">
        <v>177</v>
      </c>
      <c r="P11" s="14" t="s">
        <v>178</v>
      </c>
      <c r="Q11" s="14" t="s">
        <v>171</v>
      </c>
      <c r="R11" s="14" t="s">
        <v>167</v>
      </c>
      <c r="S11" s="14" t="s">
        <v>168</v>
      </c>
      <c r="T11" s="14" t="s">
        <v>177</v>
      </c>
      <c r="U11" s="14" t="s">
        <v>178</v>
      </c>
      <c r="V11" s="14" t="s">
        <v>171</v>
      </c>
    </row>
    <row r="12" spans="2:22" ht="20.100000000000001" customHeight="1" thickBot="1" x14ac:dyDescent="0.25">
      <c r="B12" s="48" t="s">
        <v>239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</row>
    <row r="13" spans="2:22" ht="20.100000000000001" customHeight="1" thickBot="1" x14ac:dyDescent="0.25">
      <c r="B13" s="3" t="s">
        <v>195</v>
      </c>
      <c r="C13" s="15">
        <f>IF('Órdenes según Instancia'!C13=0,"-",IF('Órdenes según Instancia'!AB13=0,"-",('Órdenes según Instancia'!C13/'Órdenes según Instancia'!AB13)))</f>
        <v>0.89204545454545459</v>
      </c>
      <c r="D13" s="15">
        <f>IF('Órdenes según Instancia'!H13=0,"-",IF('Órdenes según Instancia'!AB13=0,"-",('Órdenes según Instancia'!H13/'Órdenes según Instancia'!AB13)))</f>
        <v>5.681818181818182E-3</v>
      </c>
      <c r="E13" s="15">
        <f>IF('Órdenes según Instancia'!M13=0,"-",IF('Órdenes según Instancia'!AB13=0,"-",('Órdenes según Instancia'!M13/'Órdenes según Instancia'!AB13)))</f>
        <v>8.5227272727272721E-2</v>
      </c>
      <c r="F13" s="15">
        <f>IF('Órdenes según Instancia'!R13=0,"-",IF('Órdenes según Instancia'!AB13=0,"-",('Órdenes según Instancia'!R13/'Órdenes según Instancia'!AB13)))</f>
        <v>1.7045454545454544E-2</v>
      </c>
      <c r="G13" s="15" t="str">
        <f>IF('Órdenes según Instancia'!W13=0,"-",IF('Órdenes según Instancia'!AB13=0,"-",('Órdenes según Instancia'!W13/'Órdenes según Instancia'!AB13)))</f>
        <v>-</v>
      </c>
      <c r="H13" s="15" t="str">
        <f>IF('Órdenes según Instancia'!D13=0,"-",IF('Órdenes según Instancia'!AC13=0,"-",('Órdenes según Instancia'!D13/'Órdenes según Instancia'!AC13)))</f>
        <v>-</v>
      </c>
      <c r="I13" s="15" t="str">
        <f>IF('Órdenes según Instancia'!I13=0,"-",IF('Órdenes según Instancia'!AC13=0,"-",('Órdenes según Instancia'!I13/'Órdenes según Instancia'!AC13)))</f>
        <v>-</v>
      </c>
      <c r="J13" s="15" t="str">
        <f>IF('Órdenes según Instancia'!N13=0,"-",IF('Órdenes según Instancia'!AC13=0,"-",('Órdenes según Instancia'!N13/'Órdenes según Instancia'!AC13)))</f>
        <v>-</v>
      </c>
      <c r="K13" s="15" t="str">
        <f>IF('Órdenes según Instancia'!S13=0,"-",IF('Órdenes según Instancia'!AC13=0,"-",('Órdenes según Instancia'!S13/'Órdenes según Instancia'!AC13)))</f>
        <v>-</v>
      </c>
      <c r="L13" s="15" t="str">
        <f>IF('Órdenes según Instancia'!X13=0,"-",IF('Órdenes según Instancia'!AC13=0,"-",('Órdenes según Instancia'!X13/'Órdenes según Instancia'!AC13)))</f>
        <v>-</v>
      </c>
      <c r="M13" s="15">
        <f>IF('Órdenes según Instancia'!E13=0,"-",IF('Órdenes según Instancia'!AD13=0,"-",('Órdenes según Instancia'!E13/'Órdenes según Instancia'!AD13)))</f>
        <v>0.86956521739130432</v>
      </c>
      <c r="N13" s="15" t="str">
        <f>IF('Órdenes según Instancia'!J13=0,"-",IF('Órdenes según Instancia'!AD13=0,"-",('Órdenes según Instancia'!J13/'Órdenes según Instancia'!AD13)))</f>
        <v>-</v>
      </c>
      <c r="O13" s="15">
        <f>IF('Órdenes según Instancia'!O13=0,"-",IF('Órdenes según Instancia'!AD13=0,"-",('Órdenes según Instancia'!O13/'Órdenes según Instancia'!AD13)))</f>
        <v>0.10434782608695652</v>
      </c>
      <c r="P13" s="15">
        <f>IF('Órdenes según Instancia'!T13=0,"-",IF('Órdenes según Instancia'!AD13=0,"-",('Órdenes según Instancia'!T13/'Órdenes según Instancia'!AD13)))</f>
        <v>2.6086956521739129E-2</v>
      </c>
      <c r="Q13" s="15" t="str">
        <f>IF('Órdenes según Instancia'!Y13=0,"-",IF('Órdenes según Instancia'!AD13=0,"-",('Órdenes según Instancia'!Y13/'Órdenes según Instancia'!AD13)))</f>
        <v>-</v>
      </c>
      <c r="R13" s="15">
        <f>IF('Órdenes según Instancia'!F13=0,"-",IF('Órdenes según Instancia'!AE13=0,"-",('Órdenes según Instancia'!F13/'Órdenes según Instancia'!AE13)))</f>
        <v>0.93442622950819676</v>
      </c>
      <c r="S13" s="15">
        <f>IF('Órdenes según Instancia'!K13=0,"-",IF('Órdenes según Instancia'!AE13=0,"-",('Órdenes según Instancia'!K13/'Órdenes según Instancia'!AE13)))</f>
        <v>1.6393442622950821E-2</v>
      </c>
      <c r="T13" s="15">
        <f>IF('Órdenes según Instancia'!P13=0,"-",IF('Órdenes según Instancia'!AE13=0,"-",('Órdenes según Instancia'!P13/'Órdenes según Instancia'!AE13)))</f>
        <v>4.9180327868852458E-2</v>
      </c>
      <c r="U13" s="15" t="str">
        <f>IF('Órdenes según Instancia'!U13=0,"-",IF('Órdenes según Instancia'!AE13=0,"-",('Órdenes según Instancia'!U13/('Órdenes según Instancia'!AE13))))</f>
        <v>-</v>
      </c>
      <c r="V13" s="15" t="str">
        <f>IF('Órdenes según Instancia'!Z13=0,"-",IF('Órdenes según Instancia'!AE13=0,"-",('Órdenes según Instancia'!Z13/'Órdenes según Instancia'!AE13)))</f>
        <v>-</v>
      </c>
    </row>
    <row r="14" spans="2:22" ht="20.100000000000001" customHeight="1" thickBot="1" x14ac:dyDescent="0.25">
      <c r="B14" s="3" t="s">
        <v>238</v>
      </c>
      <c r="C14" s="15">
        <f>IF('Órdenes según Instancia'!C14=0,"-",IF('Órdenes según Instancia'!AB14=0,"-",('Órdenes según Instancia'!C14/'Órdenes según Instancia'!AB14)))</f>
        <v>0.95238095238095233</v>
      </c>
      <c r="D14" s="15" t="str">
        <f>IF('Órdenes según Instancia'!H14=0,"-",IF('Órdenes según Instancia'!AB14=0,"-",('Órdenes según Instancia'!H14/'Órdenes según Instancia'!AB14)))</f>
        <v>-</v>
      </c>
      <c r="E14" s="15">
        <f>IF('Órdenes según Instancia'!M14=0,"-",IF('Órdenes según Instancia'!AB14=0,"-",('Órdenes según Instancia'!M14/'Órdenes según Instancia'!AB14)))</f>
        <v>3.5714285714285712E-2</v>
      </c>
      <c r="F14" s="15">
        <f>IF('Órdenes según Instancia'!R14=0,"-",IF('Órdenes según Instancia'!AB14=0,"-",('Órdenes según Instancia'!R14/'Órdenes según Instancia'!AB14)))</f>
        <v>1.1904761904761904E-2</v>
      </c>
      <c r="G14" s="15" t="str">
        <f>IF('Órdenes según Instancia'!W14=0,"-",IF('Órdenes según Instancia'!AB14=0,"-",('Órdenes según Instancia'!W14/'Órdenes según Instancia'!AB14)))</f>
        <v>-</v>
      </c>
      <c r="H14" s="15" t="str">
        <f>IF('Órdenes según Instancia'!D14=0,"-",IF('Órdenes según Instancia'!AC14=0,"-",('Órdenes según Instancia'!D14/'Órdenes según Instancia'!AC14)))</f>
        <v>-</v>
      </c>
      <c r="I14" s="15" t="str">
        <f>IF('Órdenes según Instancia'!I14=0,"-",IF('Órdenes según Instancia'!AC14=0,"-",('Órdenes según Instancia'!I14/'Órdenes según Instancia'!AC14)))</f>
        <v>-</v>
      </c>
      <c r="J14" s="15" t="str">
        <f>IF('Órdenes según Instancia'!N14=0,"-",IF('Órdenes según Instancia'!AC14=0,"-",('Órdenes según Instancia'!N14/'Órdenes según Instancia'!AC14)))</f>
        <v>-</v>
      </c>
      <c r="K14" s="15" t="str">
        <f>IF('Órdenes según Instancia'!S14=0,"-",IF('Órdenes según Instancia'!AC14=0,"-",('Órdenes según Instancia'!S14/'Órdenes según Instancia'!AC14)))</f>
        <v>-</v>
      </c>
      <c r="L14" s="15" t="str">
        <f>IF('Órdenes según Instancia'!X14=0,"-",IF('Órdenes según Instancia'!AC14=0,"-",('Órdenes según Instancia'!X14/'Órdenes según Instancia'!AC14)))</f>
        <v>-</v>
      </c>
      <c r="M14" s="15">
        <f>IF('Órdenes según Instancia'!E14=0,"-",IF('Órdenes según Instancia'!AD14=0,"-",('Órdenes según Instancia'!E14/'Órdenes según Instancia'!AD14)))</f>
        <v>0.93220338983050843</v>
      </c>
      <c r="N14" s="15" t="str">
        <f>IF('Órdenes según Instancia'!J14=0,"-",IF('Órdenes según Instancia'!AD14=0,"-",('Órdenes según Instancia'!J14/'Órdenes según Instancia'!AD14)))</f>
        <v>-</v>
      </c>
      <c r="O14" s="15">
        <f>IF('Órdenes según Instancia'!O14=0,"-",IF('Órdenes según Instancia'!AD14=0,"-",('Órdenes según Instancia'!O14/'Órdenes según Instancia'!AD14)))</f>
        <v>5.0847457627118647E-2</v>
      </c>
      <c r="P14" s="15">
        <f>IF('Órdenes según Instancia'!T14=0,"-",IF('Órdenes según Instancia'!AD14=0,"-",('Órdenes según Instancia'!T14/'Órdenes según Instancia'!AD14)))</f>
        <v>1.6949152542372881E-2</v>
      </c>
      <c r="Q14" s="15" t="str">
        <f>IF('Órdenes según Instancia'!Y14=0,"-",IF('Órdenes según Instancia'!AD14=0,"-",('Órdenes según Instancia'!Y14/'Órdenes según Instancia'!AD14)))</f>
        <v>-</v>
      </c>
      <c r="R14" s="15">
        <f>IF('Órdenes según Instancia'!F14=0,"-",IF('Órdenes según Instancia'!AE14=0,"-",('Órdenes según Instancia'!F14/'Órdenes según Instancia'!AE14)))</f>
        <v>1</v>
      </c>
      <c r="S14" s="15" t="str">
        <f>IF('Órdenes según Instancia'!K14=0,"-",IF('Órdenes según Instancia'!AE14=0,"-",('Órdenes según Instancia'!K14/'Órdenes según Instancia'!AE14)))</f>
        <v>-</v>
      </c>
      <c r="T14" s="15" t="str">
        <f>IF('Órdenes según Instancia'!P14=0,"-",IF('Órdenes según Instancia'!AE14=0,"-",('Órdenes según Instancia'!P14/'Órdenes según Instancia'!AE14)))</f>
        <v>-</v>
      </c>
      <c r="U14" s="15" t="str">
        <f>IF('Órdenes según Instancia'!U14=0,"-",IF('Órdenes según Instancia'!AE14=0,"-",('Órdenes según Instancia'!U14/('Órdenes según Instancia'!AE14))))</f>
        <v>-</v>
      </c>
      <c r="V14" s="15" t="str">
        <f>IF('Órdenes según Instancia'!Z14=0,"-",IF('Órdenes según Instancia'!AE14=0,"-",('Órdenes según Instancia'!Z14/'Órdenes según Instancia'!AE14)))</f>
        <v>-</v>
      </c>
    </row>
    <row r="15" spans="2:22" ht="20.100000000000001" customHeight="1" thickBot="1" x14ac:dyDescent="0.25">
      <c r="B15" s="3" t="s">
        <v>374</v>
      </c>
      <c r="C15" s="15">
        <f>IF('Órdenes según Instancia'!C15=0,"-",IF('Órdenes según Instancia'!AB15=0,"-",('Órdenes según Instancia'!C15/'Órdenes según Instancia'!AB15)))</f>
        <v>0.97279651795429811</v>
      </c>
      <c r="D15" s="15" t="str">
        <f>IF('Órdenes según Instancia'!H15=0,"-",IF('Órdenes según Instancia'!AB15=0,"-",('Órdenes según Instancia'!H15/'Órdenes según Instancia'!AB15)))</f>
        <v>-</v>
      </c>
      <c r="E15" s="15">
        <f>IF('Órdenes según Instancia'!M15=0,"-",IF('Órdenes según Instancia'!AB15=0,"-",('Órdenes según Instancia'!M15/'Órdenes según Instancia'!AB15)))</f>
        <v>2.720348204570185E-2</v>
      </c>
      <c r="F15" s="15" t="str">
        <f>IF('Órdenes según Instancia'!R15=0,"-",IF('Órdenes según Instancia'!AB15=0,"-",('Órdenes según Instancia'!R15/'Órdenes según Instancia'!AB15)))</f>
        <v>-</v>
      </c>
      <c r="G15" s="15" t="str">
        <f>IF('Órdenes según Instancia'!W15=0,"-",IF('Órdenes según Instancia'!AB15=0,"-",('Órdenes según Instancia'!W15/'Órdenes según Instancia'!AB15)))</f>
        <v>-</v>
      </c>
      <c r="H15" s="15" t="str">
        <f>IF('Órdenes según Instancia'!D15=0,"-",IF('Órdenes según Instancia'!AC15=0,"-",('Órdenes según Instancia'!D15/'Órdenes según Instancia'!AC15)))</f>
        <v>-</v>
      </c>
      <c r="I15" s="15" t="str">
        <f>IF('Órdenes según Instancia'!I15=0,"-",IF('Órdenes según Instancia'!AC15=0,"-",('Órdenes según Instancia'!I15/'Órdenes según Instancia'!AC15)))</f>
        <v>-</v>
      </c>
      <c r="J15" s="15" t="str">
        <f>IF('Órdenes según Instancia'!N15=0,"-",IF('Órdenes según Instancia'!AC15=0,"-",('Órdenes según Instancia'!N15/'Órdenes según Instancia'!AC15)))</f>
        <v>-</v>
      </c>
      <c r="K15" s="15" t="str">
        <f>IF('Órdenes según Instancia'!S15=0,"-",IF('Órdenes según Instancia'!AC15=0,"-",('Órdenes según Instancia'!S15/'Órdenes según Instancia'!AC15)))</f>
        <v>-</v>
      </c>
      <c r="L15" s="15" t="str">
        <f>IF('Órdenes según Instancia'!X15=0,"-",IF('Órdenes según Instancia'!AC15=0,"-",('Órdenes según Instancia'!X15/'Órdenes según Instancia'!AC15)))</f>
        <v>-</v>
      </c>
      <c r="M15" s="15">
        <f>IF('Órdenes según Instancia'!E15=0,"-",IF('Órdenes según Instancia'!AD15=0,"-",('Órdenes según Instancia'!E15/'Órdenes según Instancia'!AD15)))</f>
        <v>0.96843434343434343</v>
      </c>
      <c r="N15" s="15" t="str">
        <f>IF('Órdenes según Instancia'!J15=0,"-",IF('Órdenes según Instancia'!AD15=0,"-",('Órdenes según Instancia'!J15/'Órdenes según Instancia'!AD15)))</f>
        <v>-</v>
      </c>
      <c r="O15" s="15">
        <f>IF('Órdenes según Instancia'!O15=0,"-",IF('Órdenes según Instancia'!AD15=0,"-",('Órdenes según Instancia'!O15/'Órdenes según Instancia'!AD15)))</f>
        <v>3.1565656565656568E-2</v>
      </c>
      <c r="P15" s="15" t="str">
        <f>IF('Órdenes según Instancia'!T15=0,"-",IF('Órdenes según Instancia'!AD15=0,"-",('Órdenes según Instancia'!T15/'Órdenes según Instancia'!AD15)))</f>
        <v>-</v>
      </c>
      <c r="Q15" s="15" t="str">
        <f>IF('Órdenes según Instancia'!Y15=0,"-",IF('Órdenes según Instancia'!AD15=0,"-",('Órdenes según Instancia'!Y15/'Órdenes según Instancia'!AD15)))</f>
        <v>-</v>
      </c>
      <c r="R15" s="15">
        <f>IF('Órdenes según Instancia'!F15=0,"-",IF('Órdenes según Instancia'!AE15=0,"-",('Órdenes según Instancia'!F15/'Órdenes según Instancia'!AE15)))</f>
        <v>1</v>
      </c>
      <c r="S15" s="15" t="str">
        <f>IF('Órdenes según Instancia'!K15=0,"-",IF('Órdenes según Instancia'!AE15=0,"-",('Órdenes según Instancia'!K15/'Órdenes según Instancia'!AE15)))</f>
        <v>-</v>
      </c>
      <c r="T15" s="15" t="str">
        <f>IF('Órdenes según Instancia'!P15=0,"-",IF('Órdenes según Instancia'!AE15=0,"-",('Órdenes según Instancia'!P15/'Órdenes según Instancia'!AE15)))</f>
        <v>-</v>
      </c>
      <c r="U15" s="15" t="str">
        <f>IF('Órdenes según Instancia'!U15=0,"-",IF('Órdenes según Instancia'!AE15=0,"-",('Órdenes según Instancia'!U15/('Órdenes según Instancia'!AE15))))</f>
        <v>-</v>
      </c>
      <c r="V15" s="15" t="str">
        <f>IF('Órdenes según Instancia'!Z15=0,"-",IF('Órdenes según Instancia'!AE15=0,"-",('Órdenes según Instancia'!Z15/'Órdenes según Instancia'!AE15)))</f>
        <v>-</v>
      </c>
    </row>
    <row r="16" spans="2:22" ht="20.100000000000001" customHeight="1" thickBot="1" x14ac:dyDescent="0.25">
      <c r="B16" s="3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2:22" ht="20.100000000000001" customHeight="1" thickBot="1" x14ac:dyDescent="0.25">
      <c r="B17" s="47" t="s">
        <v>240</v>
      </c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</row>
    <row r="18" spans="2:22" ht="20.100000000000001" customHeight="1" thickBot="1" x14ac:dyDescent="0.25">
      <c r="B18" s="47" t="s">
        <v>247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</row>
    <row r="19" spans="2:22" ht="20.100000000000001" customHeight="1" thickBot="1" x14ac:dyDescent="0.25">
      <c r="B19" s="3" t="s">
        <v>241</v>
      </c>
      <c r="C19" s="15">
        <f>IF('Órdenes según Instancia'!C19=0,"-",IF('Órdenes según Instancia'!AB19=0,"-",('Órdenes según Instancia'!C19/'Órdenes según Instancia'!AB19)))</f>
        <v>0.6517857142857143</v>
      </c>
      <c r="D19" s="15">
        <f>IF('Órdenes según Instancia'!H19=0,"-",IF('Órdenes según Instancia'!AB19=0,"-",('Órdenes según Instancia'!H19/'Órdenes según Instancia'!AB19)))</f>
        <v>8.9285714285714281E-3</v>
      </c>
      <c r="E19" s="15">
        <f>IF('Órdenes según Instancia'!M19=0,"-",IF('Órdenes según Instancia'!AB19=0,"-",('Órdenes según Instancia'!M19/'Órdenes según Instancia'!AB19)))</f>
        <v>0.32142857142857145</v>
      </c>
      <c r="F19" s="15">
        <f>IF('Órdenes según Instancia'!R19=0,"-",IF('Órdenes según Instancia'!AB19=0,"-",('Órdenes según Instancia'!R19/'Órdenes según Instancia'!AB19)))</f>
        <v>1.7857142857142856E-2</v>
      </c>
      <c r="G19" s="15" t="str">
        <f>IF('Órdenes según Instancia'!W19=0,"-",IF('Órdenes según Instancia'!AB19=0,"-",('Órdenes según Instancia'!W19/'Órdenes según Instancia'!AB19)))</f>
        <v>-</v>
      </c>
      <c r="H19" s="15" t="str">
        <f>IF('Órdenes según Instancia'!D19=0,"-",IF('Órdenes según Instancia'!AC19=0,"-",('Órdenes según Instancia'!D19/'Órdenes según Instancia'!AC19)))</f>
        <v>-</v>
      </c>
      <c r="I19" s="15" t="str">
        <f>IF('Órdenes según Instancia'!I19=0,"-",IF('Órdenes según Instancia'!AC19=0,"-",('Órdenes según Instancia'!I19/'Órdenes según Instancia'!AC19)))</f>
        <v>-</v>
      </c>
      <c r="J19" s="15" t="str">
        <f>IF('Órdenes según Instancia'!N19=0,"-",IF('Órdenes según Instancia'!AC19=0,"-",('Órdenes según Instancia'!N19/'Órdenes según Instancia'!AC19)))</f>
        <v>-</v>
      </c>
      <c r="K19" s="15" t="str">
        <f>IF('Órdenes según Instancia'!S19=0,"-",IF('Órdenes según Instancia'!AC19=0,"-",('Órdenes según Instancia'!S19/'Órdenes según Instancia'!AC19)))</f>
        <v>-</v>
      </c>
      <c r="L19" s="15" t="str">
        <f>IF('Órdenes según Instancia'!X19=0,"-",IF('Órdenes según Instancia'!AC19=0,"-",('Órdenes según Instancia'!X19/'Órdenes según Instancia'!AC19)))</f>
        <v>-</v>
      </c>
      <c r="M19" s="15">
        <f>IF('Órdenes según Instancia'!E19=0,"-",IF('Órdenes según Instancia'!AD19=0,"-",('Órdenes según Instancia'!E19/'Órdenes según Instancia'!AD19)))</f>
        <v>0.53658536585365857</v>
      </c>
      <c r="N19" s="15" t="str">
        <f>IF('Órdenes según Instancia'!J19=0,"-",IF('Órdenes según Instancia'!AD19=0,"-",('Órdenes según Instancia'!J19/'Órdenes según Instancia'!AD19)))</f>
        <v>-</v>
      </c>
      <c r="O19" s="15">
        <f>IF('Órdenes según Instancia'!O19=0,"-",IF('Órdenes según Instancia'!AD19=0,"-",('Órdenes según Instancia'!O19/'Órdenes según Instancia'!AD19)))</f>
        <v>0.43902439024390244</v>
      </c>
      <c r="P19" s="15">
        <f>IF('Órdenes según Instancia'!T19=0,"-",IF('Órdenes según Instancia'!AD19=0,"-",('Órdenes según Instancia'!T19/'Órdenes según Instancia'!AD19)))</f>
        <v>2.4390243902439025E-2</v>
      </c>
      <c r="Q19" s="15" t="str">
        <f>IF('Órdenes según Instancia'!Y19=0,"-",IF('Órdenes según Instancia'!AD19=0,"-",('Órdenes según Instancia'!Y19/'Órdenes según Instancia'!AD19)))</f>
        <v>-</v>
      </c>
      <c r="R19" s="15">
        <f>IF('Órdenes según Instancia'!F19=0,"-",IF('Órdenes según Instancia'!AE19=0,"-",('Órdenes según Instancia'!F19/'Órdenes según Instancia'!AE19)))</f>
        <v>0.96666666666666667</v>
      </c>
      <c r="S19" s="15">
        <f>IF('Órdenes según Instancia'!K19=0,"-",IF('Órdenes según Instancia'!AE19=0,"-",('Órdenes según Instancia'!K19/'Órdenes según Instancia'!AE19)))</f>
        <v>3.3333333333333333E-2</v>
      </c>
      <c r="T19" s="15" t="str">
        <f>IF('Órdenes según Instancia'!P19=0,"-",IF('Órdenes según Instancia'!AE19=0,"-",('Órdenes según Instancia'!P19/'Órdenes según Instancia'!AE19)))</f>
        <v>-</v>
      </c>
      <c r="U19" s="15" t="str">
        <f>IF('Órdenes según Instancia'!U19=0,"-",IF('Órdenes según Instancia'!AE19=0,"-",('Órdenes según Instancia'!U19/('Órdenes según Instancia'!AE19))))</f>
        <v>-</v>
      </c>
      <c r="V19" s="15" t="str">
        <f>IF('Órdenes según Instancia'!Z19=0,"-",IF('Órdenes según Instancia'!AE19=0,"-",('Órdenes según Instancia'!Z19/'Órdenes según Instancia'!AE19)))</f>
        <v>-</v>
      </c>
    </row>
    <row r="20" spans="2:22" ht="20.100000000000001" customHeight="1" thickBot="1" x14ac:dyDescent="0.25">
      <c r="B20" s="3" t="s">
        <v>242</v>
      </c>
      <c r="C20" s="15">
        <f>IF('Órdenes según Instancia'!C20=0,"-",IF('Órdenes según Instancia'!AB20=0,"-",('Órdenes según Instancia'!C20/'Órdenes según Instancia'!AB20)))</f>
        <v>0.73164556962025318</v>
      </c>
      <c r="D20" s="15">
        <f>IF('Órdenes según Instancia'!H20=0,"-",IF('Órdenes según Instancia'!AB20=0,"-",('Órdenes según Instancia'!H20/'Órdenes según Instancia'!AB20)))</f>
        <v>2.5316455696202532E-3</v>
      </c>
      <c r="E20" s="15">
        <f>IF('Órdenes según Instancia'!M20=0,"-",IF('Órdenes según Instancia'!AB20=0,"-",('Órdenes según Instancia'!M20/'Órdenes según Instancia'!AB20)))</f>
        <v>0.1240506329113924</v>
      </c>
      <c r="F20" s="15">
        <f>IF('Órdenes según Instancia'!R20=0,"-",IF('Órdenes según Instancia'!AB20=0,"-",('Órdenes según Instancia'!R20/'Órdenes según Instancia'!AB20)))</f>
        <v>0.14177215189873418</v>
      </c>
      <c r="G20" s="15" t="str">
        <f>IF('Órdenes según Instancia'!W20=0,"-",IF('Órdenes según Instancia'!AB20=0,"-",('Órdenes según Instancia'!W20/'Órdenes según Instancia'!AB20)))</f>
        <v>-</v>
      </c>
      <c r="H20" s="15">
        <f>IF('Órdenes según Instancia'!D20=0,"-",IF('Órdenes según Instancia'!AC20=0,"-",('Órdenes según Instancia'!D20/'Órdenes según Instancia'!AC20)))</f>
        <v>0.967741935483871</v>
      </c>
      <c r="I20" s="15" t="str">
        <f>IF('Órdenes según Instancia'!I20=0,"-",IF('Órdenes según Instancia'!AC20=0,"-",('Órdenes según Instancia'!I20/'Órdenes según Instancia'!AC20)))</f>
        <v>-</v>
      </c>
      <c r="J20" s="15">
        <f>IF('Órdenes según Instancia'!N20=0,"-",IF('Órdenes según Instancia'!AC20=0,"-",('Órdenes según Instancia'!N20/'Órdenes según Instancia'!AC20)))</f>
        <v>3.2258064516129031E-2</v>
      </c>
      <c r="K20" s="15" t="str">
        <f>IF('Órdenes según Instancia'!S20=0,"-",IF('Órdenes según Instancia'!AC20=0,"-",('Órdenes según Instancia'!S20/'Órdenes según Instancia'!AC20)))</f>
        <v>-</v>
      </c>
      <c r="L20" s="15" t="str">
        <f>IF('Órdenes según Instancia'!X20=0,"-",IF('Órdenes según Instancia'!AC20=0,"-",('Órdenes según Instancia'!X20/'Órdenes según Instancia'!AC20)))</f>
        <v>-</v>
      </c>
      <c r="M20" s="15">
        <f>IF('Órdenes según Instancia'!E20=0,"-",IF('Órdenes según Instancia'!AD20=0,"-",('Órdenes según Instancia'!E20/'Órdenes según Instancia'!AD20)))</f>
        <v>0.66979655712050079</v>
      </c>
      <c r="N20" s="15">
        <f>IF('Órdenes según Instancia'!J20=0,"-",IF('Órdenes según Instancia'!AD20=0,"-",('Órdenes según Instancia'!J20/'Órdenes según Instancia'!AD20)))</f>
        <v>3.1298904538341159E-3</v>
      </c>
      <c r="O20" s="15">
        <f>IF('Órdenes según Instancia'!O20=0,"-",IF('Órdenes según Instancia'!AD20=0,"-",('Órdenes según Instancia'!O20/'Órdenes según Instancia'!AD20)))</f>
        <v>0.15179968701095461</v>
      </c>
      <c r="P20" s="15">
        <f>IF('Órdenes según Instancia'!T20=0,"-",IF('Órdenes según Instancia'!AD20=0,"-",('Órdenes según Instancia'!T20/'Órdenes según Instancia'!AD20)))</f>
        <v>0.17527386541471049</v>
      </c>
      <c r="Q20" s="15" t="str">
        <f>IF('Órdenes según Instancia'!Y20=0,"-",IF('Órdenes según Instancia'!AD20=0,"-",('Órdenes según Instancia'!Y20/'Órdenes según Instancia'!AD20)))</f>
        <v>-</v>
      </c>
      <c r="R20" s="15">
        <f>IF('Órdenes según Instancia'!F20=0,"-",IF('Órdenes según Instancia'!AE20=0,"-",('Órdenes según Instancia'!F20/'Órdenes según Instancia'!AE20)))</f>
        <v>1</v>
      </c>
      <c r="S20" s="15" t="str">
        <f>IF('Órdenes según Instancia'!K20=0,"-",IF('Órdenes según Instancia'!AE20=0,"-",('Órdenes según Instancia'!K20/'Órdenes según Instancia'!AE20)))</f>
        <v>-</v>
      </c>
      <c r="T20" s="15" t="str">
        <f>IF('Órdenes según Instancia'!P20=0,"-",IF('Órdenes según Instancia'!AE20=0,"-",('Órdenes según Instancia'!P20/'Órdenes según Instancia'!AE20)))</f>
        <v>-</v>
      </c>
      <c r="U20" s="15" t="str">
        <f>IF('Órdenes según Instancia'!U20=0,"-",IF('Órdenes según Instancia'!AE20=0,"-",('Órdenes según Instancia'!U20/('Órdenes según Instancia'!AE20))))</f>
        <v>-</v>
      </c>
      <c r="V20" s="15" t="str">
        <f>IF('Órdenes según Instancia'!Z20=0,"-",IF('Órdenes según Instancia'!AE20=0,"-",('Órdenes según Instancia'!Z20/'Órdenes según Instancia'!AE20)))</f>
        <v>-</v>
      </c>
    </row>
    <row r="21" spans="2:22" ht="20.100000000000001" customHeight="1" thickBot="1" x14ac:dyDescent="0.25">
      <c r="B21" s="3" t="s">
        <v>243</v>
      </c>
      <c r="C21" s="15">
        <f>IF('Órdenes según Instancia'!C21=0,"-",IF('Órdenes según Instancia'!AB21=0,"-",('Órdenes según Instancia'!C21/'Órdenes según Instancia'!AB21)))</f>
        <v>0.10204081632653061</v>
      </c>
      <c r="D21" s="15" t="str">
        <f>IF('Órdenes según Instancia'!H21=0,"-",IF('Órdenes según Instancia'!AB21=0,"-",('Órdenes según Instancia'!H21/'Órdenes según Instancia'!AB21)))</f>
        <v>-</v>
      </c>
      <c r="E21" s="15">
        <f>IF('Órdenes según Instancia'!M21=0,"-",IF('Órdenes según Instancia'!AB21=0,"-",('Órdenes según Instancia'!M21/'Órdenes según Instancia'!AB21)))</f>
        <v>0.89795918367346939</v>
      </c>
      <c r="F21" s="15" t="str">
        <f>IF('Órdenes según Instancia'!R21=0,"-",IF('Órdenes según Instancia'!AB21=0,"-",('Órdenes según Instancia'!R21/'Órdenes según Instancia'!AB21)))</f>
        <v>-</v>
      </c>
      <c r="G21" s="15" t="str">
        <f>IF('Órdenes según Instancia'!W21=0,"-",IF('Órdenes según Instancia'!AB21=0,"-",('Órdenes según Instancia'!W21/'Órdenes según Instancia'!AB21)))</f>
        <v>-</v>
      </c>
      <c r="H21" s="15" t="str">
        <f>IF('Órdenes según Instancia'!D21=0,"-",IF('Órdenes según Instancia'!AC21=0,"-",('Órdenes según Instancia'!D21/'Órdenes según Instancia'!AC21)))</f>
        <v>-</v>
      </c>
      <c r="I21" s="15" t="str">
        <f>IF('Órdenes según Instancia'!I21=0,"-",IF('Órdenes según Instancia'!AC21=0,"-",('Órdenes según Instancia'!I21/'Órdenes según Instancia'!AC21)))</f>
        <v>-</v>
      </c>
      <c r="J21" s="15" t="str">
        <f>IF('Órdenes según Instancia'!N21=0,"-",IF('Órdenes según Instancia'!AC21=0,"-",('Órdenes según Instancia'!N21/'Órdenes según Instancia'!AC21)))</f>
        <v>-</v>
      </c>
      <c r="K21" s="15" t="str">
        <f>IF('Órdenes según Instancia'!S21=0,"-",IF('Órdenes según Instancia'!AC21=0,"-",('Órdenes según Instancia'!S21/'Órdenes según Instancia'!AC21)))</f>
        <v>-</v>
      </c>
      <c r="L21" s="15" t="str">
        <f>IF('Órdenes según Instancia'!X21=0,"-",IF('Órdenes según Instancia'!AC21=0,"-",('Órdenes según Instancia'!X21/'Órdenes según Instancia'!AC21)))</f>
        <v>-</v>
      </c>
      <c r="M21" s="15">
        <f>IF('Órdenes según Instancia'!E21=0,"-",IF('Órdenes según Instancia'!AD21=0,"-",('Órdenes según Instancia'!E21/'Órdenes según Instancia'!AD21)))</f>
        <v>4.4117647058823532E-2</v>
      </c>
      <c r="N21" s="15" t="str">
        <f>IF('Órdenes según Instancia'!J21=0,"-",IF('Órdenes según Instancia'!AD21=0,"-",('Órdenes según Instancia'!J21/'Órdenes según Instancia'!AD21)))</f>
        <v>-</v>
      </c>
      <c r="O21" s="15">
        <f>IF('Órdenes según Instancia'!O21=0,"-",IF('Órdenes según Instancia'!AD21=0,"-",('Órdenes según Instancia'!O21/'Órdenes según Instancia'!AD21)))</f>
        <v>0.95588235294117652</v>
      </c>
      <c r="P21" s="15" t="str">
        <f>IF('Órdenes según Instancia'!T21=0,"-",IF('Órdenes según Instancia'!AD21=0,"-",('Órdenes según Instancia'!T21/'Órdenes según Instancia'!AD21)))</f>
        <v>-</v>
      </c>
      <c r="Q21" s="15" t="str">
        <f>IF('Órdenes según Instancia'!Y21=0,"-",IF('Órdenes según Instancia'!AD21=0,"-",('Órdenes según Instancia'!Y21/'Órdenes según Instancia'!AD21)))</f>
        <v>-</v>
      </c>
      <c r="R21" s="15">
        <f>IF('Órdenes según Instancia'!F21=0,"-",IF('Órdenes según Instancia'!AE21=0,"-",('Órdenes según Instancia'!F21/'Órdenes según Instancia'!AE21)))</f>
        <v>0.81818181818181823</v>
      </c>
      <c r="S21" s="15" t="str">
        <f>IF('Órdenes según Instancia'!K21=0,"-",IF('Órdenes según Instancia'!AE21=0,"-",('Órdenes según Instancia'!K21/'Órdenes según Instancia'!AE21)))</f>
        <v>-</v>
      </c>
      <c r="T21" s="15">
        <f>IF('Órdenes según Instancia'!P21=0,"-",IF('Órdenes según Instancia'!AE21=0,"-",('Órdenes según Instancia'!P21/'Órdenes según Instancia'!AE21)))</f>
        <v>0.18181818181818182</v>
      </c>
      <c r="U21" s="15" t="str">
        <f>IF('Órdenes según Instancia'!U21=0,"-",IF('Órdenes según Instancia'!AE21=0,"-",('Órdenes según Instancia'!U21/('Órdenes según Instancia'!AE21))))</f>
        <v>-</v>
      </c>
      <c r="V21" s="15" t="str">
        <f>IF('Órdenes según Instancia'!Z21=0,"-",IF('Órdenes según Instancia'!AE21=0,"-",('Órdenes según Instancia'!Z21/'Órdenes según Instancia'!AE21)))</f>
        <v>-</v>
      </c>
    </row>
    <row r="22" spans="2:22" ht="20.100000000000001" customHeight="1" thickBot="1" x14ac:dyDescent="0.25">
      <c r="B22" s="3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</row>
    <row r="23" spans="2:22" ht="20.100000000000001" customHeight="1" thickBot="1" x14ac:dyDescent="0.25">
      <c r="B23" s="47" t="s">
        <v>166</v>
      </c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</row>
    <row r="24" spans="2:22" ht="20.100000000000001" customHeight="1" thickBot="1" x14ac:dyDescent="0.25">
      <c r="B24" s="3" t="s">
        <v>245</v>
      </c>
      <c r="C24" s="15">
        <f>IF('Órdenes según Instancia'!C24=0,"-",IF('Órdenes según Instancia'!AB24=0,"-",('Órdenes según Instancia'!C24/'Órdenes según Instancia'!AB24)))</f>
        <v>1</v>
      </c>
      <c r="D24" s="15" t="str">
        <f>IF('Órdenes según Instancia'!H24=0,"-",IF('Órdenes según Instancia'!AB24=0,"-",('Órdenes según Instancia'!H24/'Órdenes según Instancia'!AB24)))</f>
        <v>-</v>
      </c>
      <c r="E24" s="15" t="str">
        <f>IF('Órdenes según Instancia'!M24=0,"-",IF('Órdenes según Instancia'!AB24=0,"-",('Órdenes según Instancia'!M24/'Órdenes según Instancia'!AB24)))</f>
        <v>-</v>
      </c>
      <c r="F24" s="15" t="str">
        <f>IF('Órdenes según Instancia'!R24=0,"-",IF('Órdenes según Instancia'!AB24=0,"-",('Órdenes según Instancia'!R24/'Órdenes según Instancia'!AB24)))</f>
        <v>-</v>
      </c>
      <c r="G24" s="15" t="str">
        <f>IF('Órdenes según Instancia'!W24=0,"-",IF('Órdenes según Instancia'!AB24=0,"-",('Órdenes según Instancia'!W24/'Órdenes según Instancia'!AB24)))</f>
        <v>-</v>
      </c>
      <c r="H24" s="15" t="str">
        <f>IF('Órdenes según Instancia'!D24=0,"-",IF('Órdenes según Instancia'!AC24=0,"-",('Órdenes según Instancia'!D24/'Órdenes según Instancia'!AC24)))</f>
        <v>-</v>
      </c>
      <c r="I24" s="15" t="str">
        <f>IF('Órdenes según Instancia'!I24=0,"-",IF('Órdenes según Instancia'!AC24=0,"-",('Órdenes según Instancia'!I24/'Órdenes según Instancia'!AC24)))</f>
        <v>-</v>
      </c>
      <c r="J24" s="15" t="str">
        <f>IF('Órdenes según Instancia'!N24=0,"-",IF('Órdenes según Instancia'!AC24=0,"-",('Órdenes según Instancia'!N24/'Órdenes según Instancia'!AC24)))</f>
        <v>-</v>
      </c>
      <c r="K24" s="15" t="str">
        <f>IF('Órdenes según Instancia'!S24=0,"-",IF('Órdenes según Instancia'!AC24=0,"-",('Órdenes según Instancia'!S24/'Órdenes según Instancia'!AC24)))</f>
        <v>-</v>
      </c>
      <c r="L24" s="15" t="str">
        <f>IF('Órdenes según Instancia'!X24=0,"-",IF('Órdenes según Instancia'!AC24=0,"-",('Órdenes según Instancia'!X24/'Órdenes según Instancia'!AC24)))</f>
        <v>-</v>
      </c>
      <c r="M24" s="15">
        <f>IF('Órdenes según Instancia'!E24=0,"-",IF('Órdenes según Instancia'!AD24=0,"-",('Órdenes según Instancia'!E24/'Órdenes según Instancia'!AD24)))</f>
        <v>1</v>
      </c>
      <c r="N24" s="15" t="str">
        <f>IF('Órdenes según Instancia'!J24=0,"-",IF('Órdenes según Instancia'!AD24=0,"-",('Órdenes según Instancia'!J24/'Órdenes según Instancia'!AD24)))</f>
        <v>-</v>
      </c>
      <c r="O24" s="15" t="str">
        <f>IF('Órdenes según Instancia'!O24=0,"-",IF('Órdenes según Instancia'!AD24=0,"-",('Órdenes según Instancia'!O24/'Órdenes según Instancia'!AD24)))</f>
        <v>-</v>
      </c>
      <c r="P24" s="15" t="str">
        <f>IF('Órdenes según Instancia'!T24=0,"-",IF('Órdenes según Instancia'!AD24=0,"-",('Órdenes según Instancia'!T24/'Órdenes según Instancia'!AD24)))</f>
        <v>-</v>
      </c>
      <c r="Q24" s="15" t="str">
        <f>IF('Órdenes según Instancia'!Y24=0,"-",IF('Órdenes según Instancia'!AD24=0,"-",('Órdenes según Instancia'!Y24/'Órdenes según Instancia'!AD24)))</f>
        <v>-</v>
      </c>
      <c r="R24" s="15">
        <f>IF('Órdenes según Instancia'!F24=0,"-",IF('Órdenes según Instancia'!AE24=0,"-",('Órdenes según Instancia'!F24/'Órdenes según Instancia'!AE24)))</f>
        <v>1</v>
      </c>
      <c r="S24" s="15" t="str">
        <f>IF('Órdenes según Instancia'!K24=0,"-",IF('Órdenes según Instancia'!AE24=0,"-",('Órdenes según Instancia'!K24/'Órdenes según Instancia'!AE24)))</f>
        <v>-</v>
      </c>
      <c r="T24" s="15" t="str">
        <f>IF('Órdenes según Instancia'!P24=0,"-",IF('Órdenes según Instancia'!AE24=0,"-",('Órdenes según Instancia'!P24/'Órdenes según Instancia'!AE24)))</f>
        <v>-</v>
      </c>
      <c r="U24" s="15" t="str">
        <f>IF('Órdenes según Instancia'!U24=0,"-",IF('Órdenes según Instancia'!AE24=0,"-",('Órdenes según Instancia'!U24/('Órdenes según Instancia'!AE24))))</f>
        <v>-</v>
      </c>
      <c r="V24" s="15" t="str">
        <f>IF('Órdenes según Instancia'!Z24=0,"-",IF('Órdenes según Instancia'!AE24=0,"-",('Órdenes según Instancia'!Z24/'Órdenes según Instancia'!AE24)))</f>
        <v>-</v>
      </c>
    </row>
    <row r="25" spans="2:22" ht="20.100000000000001" customHeight="1" thickBot="1" x14ac:dyDescent="0.25">
      <c r="B25" s="3" t="s">
        <v>246</v>
      </c>
      <c r="C25" s="15">
        <f>IF('Órdenes según Instancia'!C25=0,"-",IF('Órdenes según Instancia'!AB25=0,"-",('Órdenes según Instancia'!C25/'Órdenes según Instancia'!AB25)))</f>
        <v>1</v>
      </c>
      <c r="D25" s="15" t="str">
        <f>IF('Órdenes según Instancia'!H25=0,"-",IF('Órdenes según Instancia'!AB25=0,"-",('Órdenes según Instancia'!H25/'Órdenes según Instancia'!AB25)))</f>
        <v>-</v>
      </c>
      <c r="E25" s="15" t="str">
        <f>IF('Órdenes según Instancia'!M25=0,"-",IF('Órdenes según Instancia'!AB25=0,"-",('Órdenes según Instancia'!M25/'Órdenes según Instancia'!AB25)))</f>
        <v>-</v>
      </c>
      <c r="F25" s="15" t="str">
        <f>IF('Órdenes según Instancia'!R25=0,"-",IF('Órdenes según Instancia'!AB25=0,"-",('Órdenes según Instancia'!R25/'Órdenes según Instancia'!AB25)))</f>
        <v>-</v>
      </c>
      <c r="G25" s="15" t="str">
        <f>IF('Órdenes según Instancia'!W25=0,"-",IF('Órdenes según Instancia'!AB25=0,"-",('Órdenes según Instancia'!W25/'Órdenes según Instancia'!AB25)))</f>
        <v>-</v>
      </c>
      <c r="H25" s="15" t="str">
        <f>IF('Órdenes según Instancia'!D25=0,"-",IF('Órdenes según Instancia'!AC25=0,"-",('Órdenes según Instancia'!D25/'Órdenes según Instancia'!AC25)))</f>
        <v>-</v>
      </c>
      <c r="I25" s="15" t="str">
        <f>IF('Órdenes según Instancia'!I25=0,"-",IF('Órdenes según Instancia'!AC25=0,"-",('Órdenes según Instancia'!I25/'Órdenes según Instancia'!AC25)))</f>
        <v>-</v>
      </c>
      <c r="J25" s="15" t="str">
        <f>IF('Órdenes según Instancia'!N25=0,"-",IF('Órdenes según Instancia'!AC25=0,"-",('Órdenes según Instancia'!N25/'Órdenes según Instancia'!AC25)))</f>
        <v>-</v>
      </c>
      <c r="K25" s="15" t="str">
        <f>IF('Órdenes según Instancia'!S25=0,"-",IF('Órdenes según Instancia'!AC25=0,"-",('Órdenes según Instancia'!S25/'Órdenes según Instancia'!AC25)))</f>
        <v>-</v>
      </c>
      <c r="L25" s="15" t="str">
        <f>IF('Órdenes según Instancia'!X25=0,"-",IF('Órdenes según Instancia'!AC25=0,"-",('Órdenes según Instancia'!X25/'Órdenes según Instancia'!AC25)))</f>
        <v>-</v>
      </c>
      <c r="M25" s="15">
        <f>IF('Órdenes según Instancia'!E25=0,"-",IF('Órdenes según Instancia'!AD25=0,"-",('Órdenes según Instancia'!E25/'Órdenes según Instancia'!AD25)))</f>
        <v>1</v>
      </c>
      <c r="N25" s="15" t="str">
        <f>IF('Órdenes según Instancia'!J25=0,"-",IF('Órdenes según Instancia'!AD25=0,"-",('Órdenes según Instancia'!J25/'Órdenes según Instancia'!AD25)))</f>
        <v>-</v>
      </c>
      <c r="O25" s="15" t="str">
        <f>IF('Órdenes según Instancia'!O25=0,"-",IF('Órdenes según Instancia'!AD25=0,"-",('Órdenes según Instancia'!O25/'Órdenes según Instancia'!AD25)))</f>
        <v>-</v>
      </c>
      <c r="P25" s="15" t="str">
        <f>IF('Órdenes según Instancia'!T25=0,"-",IF('Órdenes según Instancia'!AD25=0,"-",('Órdenes según Instancia'!T25/'Órdenes según Instancia'!AD25)))</f>
        <v>-</v>
      </c>
      <c r="Q25" s="15" t="str">
        <f>IF('Órdenes según Instancia'!Y25=0,"-",IF('Órdenes según Instancia'!AD25=0,"-",('Órdenes según Instancia'!Y25/'Órdenes según Instancia'!AD25)))</f>
        <v>-</v>
      </c>
      <c r="R25" s="15">
        <f>IF('Órdenes según Instancia'!F25=0,"-",IF('Órdenes según Instancia'!AE25=0,"-",('Órdenes según Instancia'!F25/'Órdenes según Instancia'!AE25)))</f>
        <v>1</v>
      </c>
      <c r="S25" s="15" t="str">
        <f>IF('Órdenes según Instancia'!K25=0,"-",IF('Órdenes según Instancia'!AE25=0,"-",('Órdenes según Instancia'!K25/'Órdenes según Instancia'!AE25)))</f>
        <v>-</v>
      </c>
      <c r="T25" s="15" t="str">
        <f>IF('Órdenes según Instancia'!P25=0,"-",IF('Órdenes según Instancia'!AE25=0,"-",('Órdenes según Instancia'!P25/'Órdenes según Instancia'!AE25)))</f>
        <v>-</v>
      </c>
      <c r="U25" s="15" t="str">
        <f>IF('Órdenes según Instancia'!U25=0,"-",IF('Órdenes según Instancia'!AE25=0,"-",('Órdenes según Instancia'!U25/('Órdenes según Instancia'!AE25))))</f>
        <v>-</v>
      </c>
      <c r="V25" s="15" t="str">
        <f>IF('Órdenes según Instancia'!Z25=0,"-",IF('Órdenes según Instancia'!AE25=0,"-",('Órdenes según Instancia'!Z25/'Órdenes según Instancia'!AE25)))</f>
        <v>-</v>
      </c>
    </row>
    <row r="26" spans="2:22" ht="20.100000000000001" customHeight="1" thickBot="1" x14ac:dyDescent="0.25">
      <c r="B26" s="4" t="s">
        <v>248</v>
      </c>
      <c r="C26" s="15">
        <f>IF('Órdenes según Instancia'!C26=0,"-",IF('Órdenes según Instancia'!AB26=0,"-",('Órdenes según Instancia'!C26/'Órdenes según Instancia'!AB26)))</f>
        <v>0.95833333333333337</v>
      </c>
      <c r="D26" s="15" t="str">
        <f>IF('Órdenes según Instancia'!H26=0,"-",IF('Órdenes según Instancia'!AB26=0,"-",('Órdenes según Instancia'!H26/'Órdenes según Instancia'!AB26)))</f>
        <v>-</v>
      </c>
      <c r="E26" s="15">
        <f>IF('Órdenes según Instancia'!M26=0,"-",IF('Órdenes según Instancia'!AB26=0,"-",('Órdenes según Instancia'!M26/'Órdenes según Instancia'!AB26)))</f>
        <v>4.1666666666666664E-2</v>
      </c>
      <c r="F26" s="15" t="str">
        <f>IF('Órdenes según Instancia'!R26=0,"-",IF('Órdenes según Instancia'!AB26=0,"-",('Órdenes según Instancia'!R26/'Órdenes según Instancia'!AB26)))</f>
        <v>-</v>
      </c>
      <c r="G26" s="15" t="str">
        <f>IF('Órdenes según Instancia'!W26=0,"-",IF('Órdenes según Instancia'!AB26=0,"-",('Órdenes según Instancia'!W26/'Órdenes según Instancia'!AB26)))</f>
        <v>-</v>
      </c>
      <c r="H26" s="15" t="str">
        <f>IF('Órdenes según Instancia'!D26=0,"-",IF('Órdenes según Instancia'!AC26=0,"-",('Órdenes según Instancia'!D26/'Órdenes según Instancia'!AC26)))</f>
        <v>-</v>
      </c>
      <c r="I26" s="15" t="str">
        <f>IF('Órdenes según Instancia'!I26=0,"-",IF('Órdenes según Instancia'!AC26=0,"-",('Órdenes según Instancia'!I26/'Órdenes según Instancia'!AC26)))</f>
        <v>-</v>
      </c>
      <c r="J26" s="15" t="str">
        <f>IF('Órdenes según Instancia'!N26=0,"-",IF('Órdenes según Instancia'!AC26=0,"-",('Órdenes según Instancia'!N26/'Órdenes según Instancia'!AC26)))</f>
        <v>-</v>
      </c>
      <c r="K26" s="15" t="str">
        <f>IF('Órdenes según Instancia'!S26=0,"-",IF('Órdenes según Instancia'!AC26=0,"-",('Órdenes según Instancia'!S26/'Órdenes según Instancia'!AC26)))</f>
        <v>-</v>
      </c>
      <c r="L26" s="15" t="str">
        <f>IF('Órdenes según Instancia'!X26=0,"-",IF('Órdenes según Instancia'!AC26=0,"-",('Órdenes según Instancia'!X26/'Órdenes según Instancia'!AC26)))</f>
        <v>-</v>
      </c>
      <c r="M26" s="15">
        <f>IF('Órdenes según Instancia'!E26=0,"-",IF('Órdenes según Instancia'!AD26=0,"-",('Órdenes según Instancia'!E26/'Órdenes según Instancia'!AD26)))</f>
        <v>0.94285714285714284</v>
      </c>
      <c r="N26" s="15" t="str">
        <f>IF('Órdenes según Instancia'!J26=0,"-",IF('Órdenes según Instancia'!AD26=0,"-",('Órdenes según Instancia'!J26/'Órdenes según Instancia'!AD26)))</f>
        <v>-</v>
      </c>
      <c r="O26" s="15">
        <f>IF('Órdenes según Instancia'!O26=0,"-",IF('Órdenes según Instancia'!AD26=0,"-",('Órdenes según Instancia'!O26/'Órdenes según Instancia'!AD26)))</f>
        <v>5.7142857142857141E-2</v>
      </c>
      <c r="P26" s="15" t="str">
        <f>IF('Órdenes según Instancia'!T26=0,"-",IF('Órdenes según Instancia'!AD26=0,"-",('Órdenes según Instancia'!T26/'Órdenes según Instancia'!AD26)))</f>
        <v>-</v>
      </c>
      <c r="Q26" s="15" t="str">
        <f>IF('Órdenes según Instancia'!Y26=0,"-",IF('Órdenes según Instancia'!AD26=0,"-",('Órdenes según Instancia'!Y26/'Órdenes según Instancia'!AD26)))</f>
        <v>-</v>
      </c>
      <c r="R26" s="15">
        <f>IF('Órdenes según Instancia'!F26=0,"-",IF('Órdenes según Instancia'!AE26=0,"-",('Órdenes según Instancia'!F26/'Órdenes según Instancia'!AE26)))</f>
        <v>1</v>
      </c>
      <c r="S26" s="15" t="str">
        <f>IF('Órdenes según Instancia'!K26=0,"-",IF('Órdenes según Instancia'!AE26=0,"-",('Órdenes según Instancia'!K26/'Órdenes según Instancia'!AE26)))</f>
        <v>-</v>
      </c>
      <c r="T26" s="15" t="str">
        <f>IF('Órdenes según Instancia'!P26=0,"-",IF('Órdenes según Instancia'!AE26=0,"-",('Órdenes según Instancia'!P26/'Órdenes según Instancia'!AE26)))</f>
        <v>-</v>
      </c>
      <c r="U26" s="15" t="str">
        <f>IF('Órdenes según Instancia'!U26=0,"-",IF('Órdenes según Instancia'!AE26=0,"-",('Órdenes según Instancia'!U26/('Órdenes según Instancia'!AE26))))</f>
        <v>-</v>
      </c>
      <c r="V26" s="15" t="str">
        <f>IF('Órdenes según Instancia'!Z26=0,"-",IF('Órdenes según Instancia'!AE26=0,"-",('Órdenes según Instancia'!Z26/'Órdenes según Instancia'!AE26)))</f>
        <v>-</v>
      </c>
    </row>
    <row r="27" spans="2:22" ht="20.100000000000001" customHeight="1" thickBot="1" x14ac:dyDescent="0.25">
      <c r="B27" s="5" t="s">
        <v>244</v>
      </c>
      <c r="C27" s="15">
        <f>IF('Órdenes según Instancia'!C27=0,"-",IF('Órdenes según Instancia'!AB27=0,"-",('Órdenes según Instancia'!C27/'Órdenes según Instancia'!AB27)))</f>
        <v>0.9803370786516854</v>
      </c>
      <c r="D27" s="15" t="str">
        <f>IF('Órdenes según Instancia'!H27=0,"-",IF('Órdenes según Instancia'!AB27=0,"-",('Órdenes según Instancia'!H27/'Órdenes según Instancia'!AB27)))</f>
        <v>-</v>
      </c>
      <c r="E27" s="15">
        <f>IF('Órdenes según Instancia'!M27=0,"-",IF('Órdenes según Instancia'!AB27=0,"-",('Órdenes según Instancia'!M27/'Órdenes según Instancia'!AB27)))</f>
        <v>1.9662921348314606E-2</v>
      </c>
      <c r="F27" s="15" t="str">
        <f>IF('Órdenes según Instancia'!R27=0,"-",IF('Órdenes según Instancia'!AB27=0,"-",('Órdenes según Instancia'!R27/'Órdenes según Instancia'!AB27)))</f>
        <v>-</v>
      </c>
      <c r="G27" s="15" t="str">
        <f>IF('Órdenes según Instancia'!W27=0,"-",IF('Órdenes según Instancia'!AB27=0,"-",('Órdenes según Instancia'!W27/'Órdenes según Instancia'!AB27)))</f>
        <v>-</v>
      </c>
      <c r="H27" s="15">
        <f>IF('Órdenes según Instancia'!D27=0,"-",IF('Órdenes según Instancia'!AC27=0,"-",('Órdenes según Instancia'!D27/'Órdenes según Instancia'!AC27)))</f>
        <v>1</v>
      </c>
      <c r="I27" s="15" t="str">
        <f>IF('Órdenes según Instancia'!I27=0,"-",IF('Órdenes según Instancia'!AC27=0,"-",('Órdenes según Instancia'!I27/'Órdenes según Instancia'!AC27)))</f>
        <v>-</v>
      </c>
      <c r="J27" s="15" t="str">
        <f>IF('Órdenes según Instancia'!N27=0,"-",IF('Órdenes según Instancia'!AC27=0,"-",('Órdenes según Instancia'!N27/'Órdenes según Instancia'!AC27)))</f>
        <v>-</v>
      </c>
      <c r="K27" s="15" t="str">
        <f>IF('Órdenes según Instancia'!S27=0,"-",IF('Órdenes según Instancia'!AC27=0,"-",('Órdenes según Instancia'!S27/'Órdenes según Instancia'!AC27)))</f>
        <v>-</v>
      </c>
      <c r="L27" s="15" t="str">
        <f>IF('Órdenes según Instancia'!X27=0,"-",IF('Órdenes según Instancia'!AC27=0,"-",('Órdenes según Instancia'!X27/'Órdenes según Instancia'!AC27)))</f>
        <v>-</v>
      </c>
      <c r="M27" s="15">
        <f>IF('Órdenes según Instancia'!E27=0,"-",IF('Órdenes según Instancia'!AD27=0,"-",('Órdenes según Instancia'!E27/'Órdenes según Instancia'!AD27)))</f>
        <v>0.96875</v>
      </c>
      <c r="N27" s="15" t="str">
        <f>IF('Órdenes según Instancia'!J27=0,"-",IF('Órdenes según Instancia'!AD27=0,"-",('Órdenes según Instancia'!J27/'Órdenes según Instancia'!AD27)))</f>
        <v>-</v>
      </c>
      <c r="O27" s="15">
        <f>IF('Órdenes según Instancia'!O27=0,"-",IF('Órdenes según Instancia'!AD27=0,"-",('Órdenes según Instancia'!O27/'Órdenes según Instancia'!AD27)))</f>
        <v>3.125E-2</v>
      </c>
      <c r="P27" s="15" t="str">
        <f>IF('Órdenes según Instancia'!T27=0,"-",IF('Órdenes según Instancia'!AD27=0,"-",('Órdenes según Instancia'!T27/'Órdenes según Instancia'!AD27)))</f>
        <v>-</v>
      </c>
      <c r="Q27" s="15" t="str">
        <f>IF('Órdenes según Instancia'!Y27=0,"-",IF('Órdenes según Instancia'!AD27=0,"-",('Órdenes según Instancia'!Y27/'Órdenes según Instancia'!AD27)))</f>
        <v>-</v>
      </c>
      <c r="R27" s="15">
        <f>IF('Órdenes según Instancia'!F27=0,"-",IF('Órdenes según Instancia'!AE27=0,"-",('Órdenes según Instancia'!F27/'Órdenes según Instancia'!AE27)))</f>
        <v>1</v>
      </c>
      <c r="S27" s="15" t="str">
        <f>IF('Órdenes según Instancia'!K27=0,"-",IF('Órdenes según Instancia'!AE27=0,"-",('Órdenes según Instancia'!K27/'Órdenes según Instancia'!AE27)))</f>
        <v>-</v>
      </c>
      <c r="T27" s="15" t="str">
        <f>IF('Órdenes según Instancia'!P27=0,"-",IF('Órdenes según Instancia'!AE27=0,"-",('Órdenes según Instancia'!P27/'Órdenes según Instancia'!AE27)))</f>
        <v>-</v>
      </c>
      <c r="U27" s="15" t="str">
        <f>IF('Órdenes según Instancia'!U27=0,"-",IF('Órdenes según Instancia'!AE27=0,"-",('Órdenes según Instancia'!U27/('Órdenes según Instancia'!AE27))))</f>
        <v>-</v>
      </c>
      <c r="V27" s="15" t="str">
        <f>IF('Órdenes según Instancia'!Z27=0,"-",IF('Órdenes según Instancia'!AE27=0,"-",('Órdenes según Instancia'!Z27/'Órdenes según Instancia'!AE27)))</f>
        <v>-</v>
      </c>
    </row>
  </sheetData>
  <mergeCells count="5">
    <mergeCell ref="C9:G10"/>
    <mergeCell ref="H9:V9"/>
    <mergeCell ref="H10:L10"/>
    <mergeCell ref="M10:Q10"/>
    <mergeCell ref="R10:V10"/>
  </mergeCells>
  <pageMargins left="0.7" right="0.7" top="0.75" bottom="0.75" header="0.3" footer="0.3"/>
  <pageSetup paperSize="9" orientation="portrait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J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7" width="10.625" customWidth="1"/>
    <col min="8" max="8" width="7.25" bestFit="1" customWidth="1"/>
    <col min="9" max="9" width="8.625" bestFit="1" customWidth="1"/>
    <col min="10" max="10" width="7.25" bestFit="1" customWidth="1"/>
    <col min="11" max="11" width="8.625" bestFit="1" customWidth="1"/>
    <col min="12" max="12" width="12" customWidth="1"/>
    <col min="13" max="13" width="8.625" bestFit="1" customWidth="1"/>
    <col min="14" max="14" width="7.25" bestFit="1" customWidth="1"/>
    <col min="15" max="15" width="8.625" bestFit="1" customWidth="1"/>
    <col min="16" max="16" width="7.25" bestFit="1" customWidth="1"/>
    <col min="17" max="17" width="8.625" bestFit="1" customWidth="1"/>
    <col min="18" max="18" width="7.25" bestFit="1" customWidth="1"/>
    <col min="19" max="19" width="8.625" bestFit="1" customWidth="1"/>
    <col min="20" max="20" width="7.25" bestFit="1" customWidth="1"/>
    <col min="21" max="21" width="8.625" bestFit="1" customWidth="1"/>
    <col min="22" max="22" width="7.25" bestFit="1" customWidth="1"/>
    <col min="23" max="23" width="8.625" bestFit="1" customWidth="1"/>
    <col min="24" max="24" width="7.25" bestFit="1" customWidth="1"/>
    <col min="25" max="25" width="8.625" bestFit="1" customWidth="1"/>
    <col min="26" max="26" width="7.25" bestFit="1" customWidth="1"/>
    <col min="27" max="27" width="8.625" bestFit="1" customWidth="1"/>
    <col min="28" max="28" width="7.25" bestFit="1" customWidth="1"/>
    <col min="29" max="29" width="8.625" bestFit="1" customWidth="1"/>
    <col min="30" max="30" width="7.25" bestFit="1" customWidth="1"/>
    <col min="31" max="31" width="8.625" bestFit="1" customWidth="1"/>
    <col min="32" max="32" width="7.25" bestFit="1" customWidth="1"/>
    <col min="33" max="33" width="8.625" bestFit="1" customWidth="1"/>
    <col min="34" max="34" width="7.25" bestFit="1" customWidth="1"/>
    <col min="35" max="35" width="8.625" bestFit="1" customWidth="1"/>
    <col min="36" max="36" width="7.25" bestFit="1" customWidth="1"/>
  </cols>
  <sheetData>
    <row r="9" spans="2:36" ht="37.5" customHeight="1" x14ac:dyDescent="0.2"/>
    <row r="10" spans="2:36" s="30" customFormat="1" ht="58.5" customHeight="1" x14ac:dyDescent="0.2">
      <c r="C10" s="79" t="s">
        <v>196</v>
      </c>
      <c r="D10" s="79"/>
      <c r="E10" s="79" t="s">
        <v>179</v>
      </c>
      <c r="F10" s="79"/>
      <c r="G10" s="79" t="s">
        <v>180</v>
      </c>
      <c r="H10" s="79"/>
      <c r="I10" s="79" t="s">
        <v>197</v>
      </c>
      <c r="J10" s="79"/>
      <c r="K10" s="79" t="s">
        <v>198</v>
      </c>
      <c r="L10" s="79"/>
      <c r="M10" s="79" t="s">
        <v>181</v>
      </c>
      <c r="N10" s="79"/>
      <c r="O10" s="79" t="s">
        <v>182</v>
      </c>
      <c r="P10" s="79"/>
      <c r="Q10" s="79" t="s">
        <v>183</v>
      </c>
      <c r="R10" s="79"/>
      <c r="S10" s="79" t="s">
        <v>199</v>
      </c>
      <c r="T10" s="79"/>
      <c r="U10" s="79" t="s">
        <v>184</v>
      </c>
      <c r="V10" s="79"/>
      <c r="W10" s="79" t="s">
        <v>200</v>
      </c>
      <c r="X10" s="79"/>
      <c r="Y10" s="79" t="s">
        <v>201</v>
      </c>
      <c r="Z10" s="79"/>
      <c r="AA10" s="79" t="s">
        <v>202</v>
      </c>
      <c r="AB10" s="79"/>
      <c r="AC10" s="79" t="s">
        <v>203</v>
      </c>
      <c r="AD10" s="79"/>
      <c r="AE10" s="79" t="s">
        <v>204</v>
      </c>
      <c r="AF10" s="79"/>
      <c r="AG10" s="79" t="s">
        <v>185</v>
      </c>
      <c r="AH10" s="79"/>
      <c r="AI10" s="79" t="s">
        <v>186</v>
      </c>
      <c r="AJ10" s="79"/>
    </row>
    <row r="11" spans="2:36" ht="41.25" customHeight="1" thickBot="1" x14ac:dyDescent="0.25">
      <c r="C11" s="24" t="s">
        <v>187</v>
      </c>
      <c r="D11" s="24" t="s">
        <v>188</v>
      </c>
      <c r="E11" s="24" t="s">
        <v>187</v>
      </c>
      <c r="F11" s="24" t="s">
        <v>188</v>
      </c>
      <c r="G11" s="24" t="s">
        <v>187</v>
      </c>
      <c r="H11" s="24" t="s">
        <v>188</v>
      </c>
      <c r="I11" s="24" t="s">
        <v>187</v>
      </c>
      <c r="J11" s="24" t="s">
        <v>188</v>
      </c>
      <c r="K11" s="24" t="s">
        <v>187</v>
      </c>
      <c r="L11" s="24" t="s">
        <v>188</v>
      </c>
      <c r="M11" s="24" t="s">
        <v>187</v>
      </c>
      <c r="N11" s="24" t="s">
        <v>188</v>
      </c>
      <c r="O11" s="24" t="s">
        <v>187</v>
      </c>
      <c r="P11" s="24" t="s">
        <v>188</v>
      </c>
      <c r="Q11" s="24" t="s">
        <v>187</v>
      </c>
      <c r="R11" s="24" t="s">
        <v>188</v>
      </c>
      <c r="S11" s="24" t="s">
        <v>187</v>
      </c>
      <c r="T11" s="24" t="s">
        <v>188</v>
      </c>
      <c r="U11" s="24" t="s">
        <v>187</v>
      </c>
      <c r="V11" s="24" t="s">
        <v>188</v>
      </c>
      <c r="W11" s="24" t="s">
        <v>187</v>
      </c>
      <c r="X11" s="24" t="s">
        <v>188</v>
      </c>
      <c r="Y11" s="24" t="s">
        <v>187</v>
      </c>
      <c r="Z11" s="24" t="s">
        <v>188</v>
      </c>
      <c r="AA11" s="24" t="s">
        <v>187</v>
      </c>
      <c r="AB11" s="24" t="s">
        <v>188</v>
      </c>
      <c r="AC11" s="24" t="s">
        <v>187</v>
      </c>
      <c r="AD11" s="24" t="s">
        <v>188</v>
      </c>
      <c r="AE11" s="24" t="s">
        <v>187</v>
      </c>
      <c r="AF11" s="24" t="s">
        <v>188</v>
      </c>
      <c r="AG11" s="24" t="s">
        <v>187</v>
      </c>
      <c r="AH11" s="24" t="s">
        <v>188</v>
      </c>
      <c r="AI11" s="24" t="s">
        <v>187</v>
      </c>
      <c r="AJ11" s="24" t="s">
        <v>188</v>
      </c>
    </row>
    <row r="12" spans="2:36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</row>
    <row r="13" spans="2:36" ht="20.100000000000001" customHeight="1" thickBot="1" x14ac:dyDescent="0.25">
      <c r="B13" s="3" t="s">
        <v>195</v>
      </c>
      <c r="C13" s="28">
        <v>0</v>
      </c>
      <c r="D13" s="28">
        <v>0</v>
      </c>
      <c r="E13" s="28">
        <v>6</v>
      </c>
      <c r="F13" s="28">
        <v>0</v>
      </c>
      <c r="G13" s="28">
        <v>98</v>
      </c>
      <c r="H13" s="28">
        <v>13</v>
      </c>
      <c r="I13" s="28">
        <v>92</v>
      </c>
      <c r="J13" s="28">
        <v>16</v>
      </c>
      <c r="K13" s="28">
        <v>23</v>
      </c>
      <c r="L13" s="28">
        <v>7</v>
      </c>
      <c r="M13" s="28">
        <v>0</v>
      </c>
      <c r="N13" s="28">
        <v>0</v>
      </c>
      <c r="O13" s="28">
        <v>0</v>
      </c>
      <c r="P13" s="28">
        <v>0</v>
      </c>
      <c r="Q13" s="28">
        <v>219</v>
      </c>
      <c r="R13" s="28">
        <v>36</v>
      </c>
      <c r="S13" s="28">
        <v>10</v>
      </c>
      <c r="T13" s="28">
        <v>5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35</v>
      </c>
      <c r="AD13" s="28">
        <v>5</v>
      </c>
      <c r="AE13" s="28">
        <v>0</v>
      </c>
      <c r="AF13" s="28">
        <v>0</v>
      </c>
      <c r="AG13" s="28">
        <v>35</v>
      </c>
      <c r="AH13" s="28">
        <v>15</v>
      </c>
      <c r="AI13" s="28">
        <v>80</v>
      </c>
      <c r="AJ13" s="28">
        <v>25</v>
      </c>
    </row>
    <row r="14" spans="2:36" ht="20.100000000000001" customHeight="1" thickBot="1" x14ac:dyDescent="0.25">
      <c r="B14" s="3" t="s">
        <v>238</v>
      </c>
      <c r="C14" s="28">
        <v>1</v>
      </c>
      <c r="D14" s="28">
        <v>1</v>
      </c>
      <c r="E14" s="28">
        <v>1</v>
      </c>
      <c r="F14" s="28">
        <v>0</v>
      </c>
      <c r="G14" s="28">
        <v>57</v>
      </c>
      <c r="H14" s="28">
        <v>1</v>
      </c>
      <c r="I14" s="28">
        <v>58</v>
      </c>
      <c r="J14" s="28">
        <v>1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117</v>
      </c>
      <c r="R14" s="28">
        <v>3</v>
      </c>
      <c r="S14" s="28">
        <v>6</v>
      </c>
      <c r="T14" s="28">
        <v>0</v>
      </c>
      <c r="U14" s="28">
        <v>0</v>
      </c>
      <c r="V14" s="28">
        <v>0</v>
      </c>
      <c r="W14" s="28">
        <v>0</v>
      </c>
      <c r="X14" s="28">
        <v>0</v>
      </c>
      <c r="Y14" s="28">
        <v>0</v>
      </c>
      <c r="Z14" s="28">
        <v>0</v>
      </c>
      <c r="AA14" s="28">
        <v>0</v>
      </c>
      <c r="AB14" s="28">
        <v>0</v>
      </c>
      <c r="AC14" s="28">
        <v>9</v>
      </c>
      <c r="AD14" s="28">
        <v>0</v>
      </c>
      <c r="AE14" s="28">
        <v>0</v>
      </c>
      <c r="AF14" s="28">
        <v>0</v>
      </c>
      <c r="AG14" s="28">
        <v>5</v>
      </c>
      <c r="AH14" s="28">
        <v>0</v>
      </c>
      <c r="AI14" s="28">
        <v>20</v>
      </c>
      <c r="AJ14" s="28">
        <v>0</v>
      </c>
    </row>
    <row r="15" spans="2:36" ht="20.100000000000001" customHeight="1" thickBot="1" x14ac:dyDescent="0.25">
      <c r="B15" s="3" t="s">
        <v>374</v>
      </c>
      <c r="C15" s="28">
        <v>10</v>
      </c>
      <c r="D15" s="28">
        <v>40</v>
      </c>
      <c r="E15" s="28">
        <v>115</v>
      </c>
      <c r="F15" s="28">
        <v>0</v>
      </c>
      <c r="G15" s="28">
        <v>719</v>
      </c>
      <c r="H15" s="28">
        <v>166</v>
      </c>
      <c r="I15" s="28">
        <v>606</v>
      </c>
      <c r="J15" s="28">
        <v>137</v>
      </c>
      <c r="K15" s="28">
        <v>10</v>
      </c>
      <c r="L15" s="28">
        <v>0</v>
      </c>
      <c r="M15" s="28">
        <v>88</v>
      </c>
      <c r="N15" s="28">
        <v>85</v>
      </c>
      <c r="O15" s="28">
        <v>85</v>
      </c>
      <c r="P15" s="28">
        <v>105</v>
      </c>
      <c r="Q15" s="28">
        <v>1633</v>
      </c>
      <c r="R15" s="28">
        <v>533</v>
      </c>
      <c r="S15" s="28">
        <v>39</v>
      </c>
      <c r="T15" s="28">
        <v>0</v>
      </c>
      <c r="U15" s="28">
        <v>0</v>
      </c>
      <c r="V15" s="28">
        <v>0</v>
      </c>
      <c r="W15" s="28">
        <v>2</v>
      </c>
      <c r="X15" s="28">
        <v>0</v>
      </c>
      <c r="Y15" s="28">
        <v>1</v>
      </c>
      <c r="Z15" s="28">
        <v>0</v>
      </c>
      <c r="AA15" s="28">
        <v>3</v>
      </c>
      <c r="AB15" s="28">
        <v>0</v>
      </c>
      <c r="AC15" s="28">
        <v>46</v>
      </c>
      <c r="AD15" s="28">
        <v>0</v>
      </c>
      <c r="AE15" s="28">
        <v>0</v>
      </c>
      <c r="AF15" s="28">
        <v>0</v>
      </c>
      <c r="AG15" s="28">
        <v>76</v>
      </c>
      <c r="AH15" s="28">
        <v>0</v>
      </c>
      <c r="AI15" s="28">
        <v>167</v>
      </c>
      <c r="AJ15" s="28">
        <v>0</v>
      </c>
    </row>
    <row r="16" spans="2:36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</row>
    <row r="17" spans="2:36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</row>
    <row r="18" spans="2:36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</row>
    <row r="19" spans="2:36" ht="20.100000000000001" customHeight="1" thickBot="1" x14ac:dyDescent="0.25">
      <c r="B19" s="3" t="s">
        <v>241</v>
      </c>
      <c r="C19" s="28">
        <v>0</v>
      </c>
      <c r="D19" s="28">
        <v>0</v>
      </c>
      <c r="E19" s="28">
        <v>0</v>
      </c>
      <c r="F19" s="28">
        <v>0</v>
      </c>
      <c r="G19" s="28">
        <v>70</v>
      </c>
      <c r="H19" s="28">
        <v>0</v>
      </c>
      <c r="I19" s="28">
        <v>82</v>
      </c>
      <c r="J19" s="28">
        <v>0</v>
      </c>
      <c r="K19" s="28">
        <v>14</v>
      </c>
      <c r="L19" s="28">
        <v>0</v>
      </c>
      <c r="M19" s="28">
        <v>3</v>
      </c>
      <c r="N19" s="28">
        <v>0</v>
      </c>
      <c r="O19" s="28">
        <v>0</v>
      </c>
      <c r="P19" s="28">
        <v>0</v>
      </c>
      <c r="Q19" s="28">
        <v>169</v>
      </c>
      <c r="R19" s="28">
        <v>0</v>
      </c>
      <c r="S19" s="28">
        <v>4</v>
      </c>
      <c r="T19" s="28">
        <v>0</v>
      </c>
      <c r="U19" s="28">
        <v>0</v>
      </c>
      <c r="V19" s="28">
        <v>0</v>
      </c>
      <c r="W19" s="28">
        <v>0</v>
      </c>
      <c r="X19" s="28">
        <v>0</v>
      </c>
      <c r="Y19" s="28">
        <v>0</v>
      </c>
      <c r="Z19" s="28">
        <v>0</v>
      </c>
      <c r="AA19" s="28">
        <v>0</v>
      </c>
      <c r="AB19" s="28">
        <v>0</v>
      </c>
      <c r="AC19" s="28">
        <v>31</v>
      </c>
      <c r="AD19" s="28">
        <v>0</v>
      </c>
      <c r="AE19" s="28">
        <v>8</v>
      </c>
      <c r="AF19" s="28">
        <v>0</v>
      </c>
      <c r="AG19" s="28">
        <v>0</v>
      </c>
      <c r="AH19" s="28">
        <v>0</v>
      </c>
      <c r="AI19" s="28">
        <v>43</v>
      </c>
      <c r="AJ19" s="28">
        <v>0</v>
      </c>
    </row>
    <row r="20" spans="2:36" ht="20.100000000000001" customHeight="1" thickBot="1" x14ac:dyDescent="0.25">
      <c r="B20" s="3" t="s">
        <v>242</v>
      </c>
      <c r="C20" s="28">
        <v>4</v>
      </c>
      <c r="D20" s="28">
        <v>5</v>
      </c>
      <c r="E20" s="28">
        <v>26</v>
      </c>
      <c r="F20" s="28">
        <v>5</v>
      </c>
      <c r="G20" s="28">
        <v>372</v>
      </c>
      <c r="H20" s="28">
        <v>210</v>
      </c>
      <c r="I20" s="28">
        <v>372</v>
      </c>
      <c r="J20" s="28">
        <v>215</v>
      </c>
      <c r="K20" s="28">
        <v>44</v>
      </c>
      <c r="L20" s="28">
        <v>27</v>
      </c>
      <c r="M20" s="28">
        <v>135</v>
      </c>
      <c r="N20" s="28">
        <v>2</v>
      </c>
      <c r="O20" s="28">
        <v>0</v>
      </c>
      <c r="P20" s="28">
        <v>0</v>
      </c>
      <c r="Q20" s="28">
        <v>953</v>
      </c>
      <c r="R20" s="28">
        <v>464</v>
      </c>
      <c r="S20" s="28">
        <v>102</v>
      </c>
      <c r="T20" s="28">
        <v>21</v>
      </c>
      <c r="U20" s="28">
        <v>0</v>
      </c>
      <c r="V20" s="28">
        <v>0</v>
      </c>
      <c r="W20" s="28">
        <v>25</v>
      </c>
      <c r="X20" s="28">
        <v>36</v>
      </c>
      <c r="Y20" s="28">
        <v>14</v>
      </c>
      <c r="Z20" s="28">
        <v>1</v>
      </c>
      <c r="AA20" s="28">
        <v>96</v>
      </c>
      <c r="AB20" s="28">
        <v>5</v>
      </c>
      <c r="AC20" s="28">
        <v>170</v>
      </c>
      <c r="AD20" s="28">
        <v>47</v>
      </c>
      <c r="AE20" s="28">
        <v>1</v>
      </c>
      <c r="AF20" s="28">
        <v>0</v>
      </c>
      <c r="AG20" s="28">
        <v>95</v>
      </c>
      <c r="AH20" s="28">
        <v>0</v>
      </c>
      <c r="AI20" s="28">
        <v>503</v>
      </c>
      <c r="AJ20" s="28">
        <v>110</v>
      </c>
    </row>
    <row r="21" spans="2:36" ht="20.100000000000001" customHeight="1" thickBot="1" x14ac:dyDescent="0.25">
      <c r="B21" s="3" t="s">
        <v>243</v>
      </c>
      <c r="C21" s="28">
        <v>4</v>
      </c>
      <c r="D21" s="28">
        <v>0</v>
      </c>
      <c r="E21" s="28">
        <v>3</v>
      </c>
      <c r="F21" s="28">
        <v>0</v>
      </c>
      <c r="G21" s="28">
        <v>146</v>
      </c>
      <c r="H21" s="28">
        <v>0</v>
      </c>
      <c r="I21" s="28">
        <v>148</v>
      </c>
      <c r="J21" s="28">
        <v>0</v>
      </c>
      <c r="K21" s="28">
        <v>93</v>
      </c>
      <c r="L21" s="28">
        <v>0</v>
      </c>
      <c r="M21" s="28">
        <v>106</v>
      </c>
      <c r="N21" s="28">
        <v>0</v>
      </c>
      <c r="O21" s="28">
        <v>0</v>
      </c>
      <c r="P21" s="28">
        <v>0</v>
      </c>
      <c r="Q21" s="28">
        <v>500</v>
      </c>
      <c r="R21" s="28">
        <v>0</v>
      </c>
      <c r="S21" s="28">
        <v>4</v>
      </c>
      <c r="T21" s="28">
        <v>0</v>
      </c>
      <c r="U21" s="28">
        <v>0</v>
      </c>
      <c r="V21" s="28">
        <v>0</v>
      </c>
      <c r="W21" s="28">
        <v>2</v>
      </c>
      <c r="X21" s="28">
        <v>0</v>
      </c>
      <c r="Y21" s="28">
        <v>0</v>
      </c>
      <c r="Z21" s="28">
        <v>0</v>
      </c>
      <c r="AA21" s="28">
        <v>2</v>
      </c>
      <c r="AB21" s="28">
        <v>0</v>
      </c>
      <c r="AC21" s="28">
        <v>5</v>
      </c>
      <c r="AD21" s="28">
        <v>0</v>
      </c>
      <c r="AE21" s="28">
        <v>0</v>
      </c>
      <c r="AF21" s="28">
        <v>0</v>
      </c>
      <c r="AG21" s="28">
        <v>3</v>
      </c>
      <c r="AH21" s="28">
        <v>0</v>
      </c>
      <c r="AI21" s="28">
        <v>16</v>
      </c>
      <c r="AJ21" s="28">
        <v>0</v>
      </c>
    </row>
    <row r="22" spans="2:36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</row>
    <row r="23" spans="2:36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</row>
    <row r="24" spans="2:36" ht="20.100000000000001" customHeight="1" thickBot="1" x14ac:dyDescent="0.25">
      <c r="B24" s="3" t="s">
        <v>245</v>
      </c>
      <c r="C24" s="28">
        <v>0</v>
      </c>
      <c r="D24" s="28">
        <v>0</v>
      </c>
      <c r="E24" s="28">
        <v>0</v>
      </c>
      <c r="F24" s="28">
        <v>0</v>
      </c>
      <c r="G24" s="28">
        <v>3</v>
      </c>
      <c r="H24" s="28">
        <v>0</v>
      </c>
      <c r="I24" s="28">
        <v>2</v>
      </c>
      <c r="J24" s="28">
        <v>0</v>
      </c>
      <c r="K24" s="28">
        <v>2</v>
      </c>
      <c r="L24" s="28">
        <v>0</v>
      </c>
      <c r="M24" s="28">
        <v>1</v>
      </c>
      <c r="N24" s="28">
        <v>0</v>
      </c>
      <c r="O24" s="28">
        <v>0</v>
      </c>
      <c r="P24" s="28">
        <v>0</v>
      </c>
      <c r="Q24" s="28">
        <v>8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</row>
    <row r="25" spans="2:36" ht="20.100000000000001" customHeight="1" thickBot="1" x14ac:dyDescent="0.25">
      <c r="B25" s="3" t="s">
        <v>246</v>
      </c>
      <c r="C25" s="28">
        <v>0</v>
      </c>
      <c r="D25" s="28">
        <v>0</v>
      </c>
      <c r="E25" s="28">
        <v>0</v>
      </c>
      <c r="F25" s="28">
        <v>0</v>
      </c>
      <c r="G25" s="28">
        <v>6</v>
      </c>
      <c r="H25" s="28">
        <v>1</v>
      </c>
      <c r="I25" s="28">
        <v>6</v>
      </c>
      <c r="J25" s="28">
        <v>1</v>
      </c>
      <c r="K25" s="28">
        <v>1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13</v>
      </c>
      <c r="R25" s="28">
        <v>2</v>
      </c>
      <c r="S25" s="28">
        <v>2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2</v>
      </c>
      <c r="AD25" s="28">
        <v>0</v>
      </c>
      <c r="AE25" s="28">
        <v>0</v>
      </c>
      <c r="AF25" s="28">
        <v>0</v>
      </c>
      <c r="AG25" s="28">
        <v>2</v>
      </c>
      <c r="AH25" s="28">
        <v>0</v>
      </c>
      <c r="AI25" s="28">
        <v>6</v>
      </c>
      <c r="AJ25" s="28">
        <v>0</v>
      </c>
    </row>
    <row r="26" spans="2:36" ht="20.100000000000001" customHeight="1" thickBot="1" x14ac:dyDescent="0.25">
      <c r="B26" s="4" t="s">
        <v>248</v>
      </c>
      <c r="C26" s="28">
        <v>2</v>
      </c>
      <c r="D26" s="28">
        <v>3</v>
      </c>
      <c r="E26" s="28">
        <v>0</v>
      </c>
      <c r="F26" s="28">
        <v>0</v>
      </c>
      <c r="G26" s="28">
        <v>66</v>
      </c>
      <c r="H26" s="28">
        <v>4</v>
      </c>
      <c r="I26" s="28">
        <v>65</v>
      </c>
      <c r="J26" s="28">
        <v>4</v>
      </c>
      <c r="K26" s="28">
        <v>0</v>
      </c>
      <c r="L26" s="28">
        <v>0</v>
      </c>
      <c r="M26" s="28">
        <v>7</v>
      </c>
      <c r="N26" s="28">
        <v>4</v>
      </c>
      <c r="O26" s="28">
        <v>4</v>
      </c>
      <c r="P26" s="28">
        <v>1</v>
      </c>
      <c r="Q26" s="28">
        <v>144</v>
      </c>
      <c r="R26" s="28">
        <v>16</v>
      </c>
      <c r="S26" s="28">
        <v>6</v>
      </c>
      <c r="T26" s="28">
        <v>0</v>
      </c>
      <c r="U26" s="28">
        <v>0</v>
      </c>
      <c r="V26" s="28">
        <v>0</v>
      </c>
      <c r="W26" s="28">
        <v>1</v>
      </c>
      <c r="X26" s="28">
        <v>0</v>
      </c>
      <c r="Y26" s="28">
        <v>0</v>
      </c>
      <c r="Z26" s="28">
        <v>0</v>
      </c>
      <c r="AA26" s="28">
        <v>4</v>
      </c>
      <c r="AB26" s="28">
        <v>0</v>
      </c>
      <c r="AC26" s="28">
        <v>6</v>
      </c>
      <c r="AD26" s="28">
        <v>0</v>
      </c>
      <c r="AE26" s="28">
        <v>0</v>
      </c>
      <c r="AF26" s="28">
        <v>0</v>
      </c>
      <c r="AG26" s="28">
        <v>5</v>
      </c>
      <c r="AH26" s="28">
        <v>0</v>
      </c>
      <c r="AI26" s="28">
        <v>22</v>
      </c>
      <c r="AJ26" s="28">
        <v>0</v>
      </c>
    </row>
    <row r="27" spans="2:36" ht="20.100000000000001" customHeight="1" thickBot="1" x14ac:dyDescent="0.25">
      <c r="B27" s="5" t="s">
        <v>244</v>
      </c>
      <c r="C27" s="28">
        <v>27</v>
      </c>
      <c r="D27" s="28">
        <v>12</v>
      </c>
      <c r="E27" s="28">
        <v>49</v>
      </c>
      <c r="F27" s="28">
        <v>7</v>
      </c>
      <c r="G27" s="28">
        <v>516</v>
      </c>
      <c r="H27" s="28">
        <v>128</v>
      </c>
      <c r="I27" s="28">
        <v>470</v>
      </c>
      <c r="J27" s="28">
        <v>108</v>
      </c>
      <c r="K27" s="28">
        <v>69</v>
      </c>
      <c r="L27" s="28">
        <v>22</v>
      </c>
      <c r="M27" s="28">
        <v>122</v>
      </c>
      <c r="N27" s="28">
        <v>26</v>
      </c>
      <c r="O27" s="28">
        <v>84</v>
      </c>
      <c r="P27" s="28">
        <v>0</v>
      </c>
      <c r="Q27" s="28">
        <v>1337</v>
      </c>
      <c r="R27" s="28">
        <v>303</v>
      </c>
      <c r="S27" s="28">
        <v>84</v>
      </c>
      <c r="T27" s="28">
        <v>1</v>
      </c>
      <c r="U27" s="28">
        <v>0</v>
      </c>
      <c r="V27" s="28">
        <v>0</v>
      </c>
      <c r="W27" s="28">
        <v>18</v>
      </c>
      <c r="X27" s="28">
        <v>1</v>
      </c>
      <c r="Y27" s="28">
        <v>8</v>
      </c>
      <c r="Z27" s="28">
        <v>0</v>
      </c>
      <c r="AA27" s="28">
        <v>38</v>
      </c>
      <c r="AB27" s="28">
        <v>1</v>
      </c>
      <c r="AC27" s="28">
        <v>117</v>
      </c>
      <c r="AD27" s="28">
        <v>10</v>
      </c>
      <c r="AE27" s="28">
        <v>7</v>
      </c>
      <c r="AF27" s="28">
        <v>0</v>
      </c>
      <c r="AG27" s="28">
        <v>7</v>
      </c>
      <c r="AH27" s="28">
        <v>3</v>
      </c>
      <c r="AI27" s="28">
        <v>279</v>
      </c>
      <c r="AJ27" s="28">
        <v>16</v>
      </c>
    </row>
  </sheetData>
  <mergeCells count="17">
    <mergeCell ref="AC10:AD10"/>
    <mergeCell ref="AE10:AF10"/>
    <mergeCell ref="AG10:AH10"/>
    <mergeCell ref="AI10:AJ10"/>
    <mergeCell ref="S10:T10"/>
    <mergeCell ref="U10:V10"/>
    <mergeCell ref="W10:X10"/>
    <mergeCell ref="Y10:Z10"/>
    <mergeCell ref="AA10:AB10"/>
    <mergeCell ref="M10:N10"/>
    <mergeCell ref="O10:P10"/>
    <mergeCell ref="Q10:R10"/>
    <mergeCell ref="C10:D10"/>
    <mergeCell ref="E10:F10"/>
    <mergeCell ref="G10:H10"/>
    <mergeCell ref="I10:J10"/>
    <mergeCell ref="K10:L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30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10" width="15" customWidth="1"/>
    <col min="12" max="12" width="12" customWidth="1"/>
    <col min="20" max="20" width="12.75" customWidth="1"/>
  </cols>
  <sheetData>
    <row r="9" spans="2:10" ht="20.100000000000001" customHeight="1" x14ac:dyDescent="0.2"/>
    <row r="10" spans="2:10" ht="41.25" customHeight="1" x14ac:dyDescent="0.2">
      <c r="C10" s="83" t="s">
        <v>222</v>
      </c>
      <c r="D10" s="84"/>
      <c r="E10" s="84"/>
      <c r="F10" s="84"/>
      <c r="G10" s="84"/>
      <c r="H10" s="84"/>
      <c r="I10" s="84"/>
      <c r="J10" s="84"/>
    </row>
    <row r="11" spans="2:10" ht="85.5" customHeight="1" thickBot="1" x14ac:dyDescent="0.25">
      <c r="C11" s="40" t="s">
        <v>189</v>
      </c>
      <c r="D11" s="41" t="s">
        <v>190</v>
      </c>
      <c r="E11" s="41" t="s">
        <v>191</v>
      </c>
      <c r="F11" s="41" t="s">
        <v>192</v>
      </c>
      <c r="G11" s="41" t="s">
        <v>193</v>
      </c>
      <c r="H11" s="40" t="s">
        <v>234</v>
      </c>
      <c r="I11" s="41" t="s">
        <v>194</v>
      </c>
      <c r="J11" s="41" t="s">
        <v>223</v>
      </c>
    </row>
    <row r="12" spans="2:1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</row>
    <row r="13" spans="2:10" ht="20.100000000000001" customHeight="1" thickBot="1" x14ac:dyDescent="0.25">
      <c r="B13" s="3" t="s">
        <v>195</v>
      </c>
      <c r="C13" s="28">
        <v>176</v>
      </c>
      <c r="D13" s="28">
        <v>92</v>
      </c>
      <c r="E13" s="28">
        <v>2</v>
      </c>
      <c r="F13" s="28">
        <v>82</v>
      </c>
      <c r="G13" s="28">
        <v>0</v>
      </c>
      <c r="H13" s="28">
        <v>0</v>
      </c>
      <c r="I13" s="28">
        <v>100</v>
      </c>
      <c r="J13" s="28">
        <v>76</v>
      </c>
    </row>
    <row r="14" spans="2:10" ht="20.100000000000001" customHeight="1" thickBot="1" x14ac:dyDescent="0.25">
      <c r="B14" s="3" t="s">
        <v>238</v>
      </c>
      <c r="C14" s="28">
        <v>84</v>
      </c>
      <c r="D14" s="28">
        <v>54</v>
      </c>
      <c r="E14" s="28">
        <v>0</v>
      </c>
      <c r="F14" s="28">
        <v>30</v>
      </c>
      <c r="G14" s="28">
        <v>0</v>
      </c>
      <c r="H14" s="28">
        <v>0</v>
      </c>
      <c r="I14" s="28">
        <v>63</v>
      </c>
      <c r="J14" s="28">
        <v>21</v>
      </c>
    </row>
    <row r="15" spans="2:10" ht="20.100000000000001" customHeight="1" thickBot="1" x14ac:dyDescent="0.25">
      <c r="B15" s="3" t="s">
        <v>374</v>
      </c>
      <c r="C15" s="28">
        <v>919</v>
      </c>
      <c r="D15" s="28">
        <v>458</v>
      </c>
      <c r="E15" s="28">
        <v>16</v>
      </c>
      <c r="F15" s="28">
        <v>440</v>
      </c>
      <c r="G15" s="28">
        <v>5</v>
      </c>
      <c r="H15" s="28">
        <v>0</v>
      </c>
      <c r="I15" s="28">
        <v>431</v>
      </c>
      <c r="J15" s="28">
        <v>488</v>
      </c>
    </row>
    <row r="16" spans="2:1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</row>
    <row r="17" spans="2:1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</row>
    <row r="18" spans="2:1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</row>
    <row r="19" spans="2:10" ht="20.100000000000001" customHeight="1" thickBot="1" x14ac:dyDescent="0.25">
      <c r="B19" s="3" t="s">
        <v>241</v>
      </c>
      <c r="C19" s="28">
        <v>112</v>
      </c>
      <c r="D19" s="28">
        <v>78</v>
      </c>
      <c r="E19" s="28">
        <v>0</v>
      </c>
      <c r="F19" s="28">
        <v>34</v>
      </c>
      <c r="G19" s="28">
        <v>0</v>
      </c>
      <c r="H19" s="28">
        <v>0</v>
      </c>
      <c r="I19" s="28">
        <v>71</v>
      </c>
      <c r="J19" s="28">
        <v>41</v>
      </c>
    </row>
    <row r="20" spans="2:10" ht="20.100000000000001" customHeight="1" thickBot="1" x14ac:dyDescent="0.25">
      <c r="B20" s="3" t="s">
        <v>242</v>
      </c>
      <c r="C20" s="28">
        <v>790</v>
      </c>
      <c r="D20" s="28">
        <v>688</v>
      </c>
      <c r="E20" s="28">
        <v>2</v>
      </c>
      <c r="F20" s="28">
        <v>100</v>
      </c>
      <c r="G20" s="28">
        <v>0</v>
      </c>
      <c r="H20" s="28">
        <v>0</v>
      </c>
      <c r="I20" s="28">
        <v>692</v>
      </c>
      <c r="J20" s="28">
        <v>98</v>
      </c>
    </row>
    <row r="21" spans="2:10" ht="20.100000000000001" customHeight="1" thickBot="1" x14ac:dyDescent="0.25">
      <c r="B21" s="3" t="s">
        <v>243</v>
      </c>
      <c r="C21" s="28">
        <v>147</v>
      </c>
      <c r="D21" s="28">
        <v>83</v>
      </c>
      <c r="E21" s="28">
        <v>1</v>
      </c>
      <c r="F21" s="28">
        <v>63</v>
      </c>
      <c r="G21" s="28">
        <v>0</v>
      </c>
      <c r="H21" s="28">
        <v>1</v>
      </c>
      <c r="I21" s="28">
        <v>91</v>
      </c>
      <c r="J21" s="28">
        <v>56</v>
      </c>
    </row>
    <row r="22" spans="2:1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</row>
    <row r="23" spans="2:1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</row>
    <row r="24" spans="2:10" ht="20.100000000000001" customHeight="1" thickBot="1" x14ac:dyDescent="0.25">
      <c r="B24" s="3" t="s">
        <v>245</v>
      </c>
      <c r="C24" s="28">
        <v>4</v>
      </c>
      <c r="D24" s="28">
        <v>3</v>
      </c>
      <c r="E24" s="28">
        <v>0</v>
      </c>
      <c r="F24" s="28">
        <v>1</v>
      </c>
      <c r="G24" s="28">
        <v>0</v>
      </c>
      <c r="H24" s="28">
        <v>0</v>
      </c>
      <c r="I24" s="28">
        <v>4</v>
      </c>
      <c r="J24" s="28">
        <v>0</v>
      </c>
    </row>
    <row r="25" spans="2:10" ht="20.100000000000001" customHeight="1" thickBot="1" x14ac:dyDescent="0.25">
      <c r="B25" s="3" t="s">
        <v>246</v>
      </c>
      <c r="C25" s="28">
        <v>8</v>
      </c>
      <c r="D25" s="28">
        <v>6</v>
      </c>
      <c r="E25" s="28">
        <v>0</v>
      </c>
      <c r="F25" s="28">
        <v>2</v>
      </c>
      <c r="G25" s="28">
        <v>0</v>
      </c>
      <c r="H25" s="28">
        <v>0</v>
      </c>
      <c r="I25" s="28">
        <v>7</v>
      </c>
      <c r="J25" s="28">
        <v>1</v>
      </c>
    </row>
    <row r="26" spans="2:10" ht="20.100000000000001" customHeight="1" thickBot="1" x14ac:dyDescent="0.25">
      <c r="B26" s="4" t="s">
        <v>248</v>
      </c>
      <c r="C26" s="28">
        <v>96</v>
      </c>
      <c r="D26" s="28">
        <v>73</v>
      </c>
      <c r="E26" s="28">
        <v>1</v>
      </c>
      <c r="F26" s="28">
        <v>22</v>
      </c>
      <c r="G26" s="28">
        <v>0</v>
      </c>
      <c r="H26" s="28">
        <v>1</v>
      </c>
      <c r="I26" s="28">
        <v>80</v>
      </c>
      <c r="J26" s="28">
        <v>16</v>
      </c>
    </row>
    <row r="27" spans="2:10" ht="20.100000000000001" customHeight="1" thickBot="1" x14ac:dyDescent="0.25">
      <c r="B27" s="5" t="s">
        <v>244</v>
      </c>
      <c r="C27" s="28">
        <v>1068</v>
      </c>
      <c r="D27" s="28">
        <v>777</v>
      </c>
      <c r="E27" s="28">
        <v>17</v>
      </c>
      <c r="F27" s="28">
        <v>245</v>
      </c>
      <c r="G27" s="28">
        <v>29</v>
      </c>
      <c r="H27" s="28">
        <v>1</v>
      </c>
      <c r="I27" s="28">
        <v>819</v>
      </c>
      <c r="J27" s="28">
        <v>249</v>
      </c>
    </row>
    <row r="30" spans="2:10" ht="14.25" customHeight="1" x14ac:dyDescent="0.2">
      <c r="B30" s="85" t="s">
        <v>235</v>
      </c>
      <c r="C30" s="85"/>
      <c r="D30" s="85"/>
      <c r="E30" s="85"/>
      <c r="F30" s="85"/>
      <c r="G30" s="85"/>
    </row>
  </sheetData>
  <mergeCells count="2">
    <mergeCell ref="C10:J10"/>
    <mergeCell ref="B30:G3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E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12" max="12" width="12" customWidth="1"/>
    <col min="19" max="19" width="12.875" customWidth="1"/>
  </cols>
  <sheetData>
    <row r="10" spans="2:5" ht="41.25" customHeight="1" thickBot="1" x14ac:dyDescent="0.25">
      <c r="B10" s="83" t="s">
        <v>213</v>
      </c>
      <c r="C10" s="84"/>
    </row>
    <row r="11" spans="2:5" ht="20.100000000000001" customHeight="1" thickBot="1" x14ac:dyDescent="0.25">
      <c r="B11" s="48" t="s">
        <v>239</v>
      </c>
      <c r="C11" s="28"/>
      <c r="D11" s="28"/>
      <c r="E11" s="28"/>
    </row>
    <row r="12" spans="2:5" ht="20.100000000000001" customHeight="1" thickBot="1" x14ac:dyDescent="0.25">
      <c r="B12" s="3" t="s">
        <v>195</v>
      </c>
      <c r="C12" s="28">
        <v>61</v>
      </c>
      <c r="D12" s="28"/>
      <c r="E12" s="28"/>
    </row>
    <row r="13" spans="2:5" ht="20.100000000000001" customHeight="1" thickBot="1" x14ac:dyDescent="0.25">
      <c r="B13" s="3" t="s">
        <v>238</v>
      </c>
      <c r="C13" s="28">
        <v>26</v>
      </c>
      <c r="D13" s="28"/>
      <c r="E13" s="28"/>
    </row>
    <row r="14" spans="2:5" ht="20.100000000000001" customHeight="1" thickBot="1" x14ac:dyDescent="0.25">
      <c r="B14" s="3" t="s">
        <v>374</v>
      </c>
      <c r="C14" s="28">
        <v>554</v>
      </c>
      <c r="D14" s="28"/>
      <c r="E14" s="28"/>
    </row>
    <row r="15" spans="2:5" ht="20.100000000000001" customHeight="1" thickBot="1" x14ac:dyDescent="0.25">
      <c r="B15" s="3"/>
      <c r="C15" s="28"/>
      <c r="D15" s="28"/>
      <c r="E15" s="28"/>
    </row>
    <row r="16" spans="2:5" ht="20.100000000000001" customHeight="1" thickBot="1" x14ac:dyDescent="0.25">
      <c r="B16" s="47" t="s">
        <v>240</v>
      </c>
      <c r="C16" s="28"/>
      <c r="D16" s="28"/>
      <c r="E16" s="28"/>
    </row>
    <row r="17" spans="2:5" ht="20.100000000000001" customHeight="1" thickBot="1" x14ac:dyDescent="0.25">
      <c r="B17" s="47" t="s">
        <v>247</v>
      </c>
      <c r="C17" s="28"/>
      <c r="D17" s="28"/>
      <c r="E17" s="28"/>
    </row>
    <row r="18" spans="2:5" ht="20.100000000000001" customHeight="1" thickBot="1" x14ac:dyDescent="0.25">
      <c r="B18" s="3" t="s">
        <v>241</v>
      </c>
      <c r="C18" s="28">
        <v>98</v>
      </c>
      <c r="D18" s="28"/>
      <c r="E18" s="28"/>
    </row>
    <row r="19" spans="2:5" ht="20.100000000000001" customHeight="1" thickBot="1" x14ac:dyDescent="0.25">
      <c r="B19" s="3" t="s">
        <v>242</v>
      </c>
      <c r="C19" s="28">
        <v>787</v>
      </c>
      <c r="D19" s="28"/>
      <c r="E19" s="28"/>
    </row>
    <row r="20" spans="2:5" ht="20.100000000000001" customHeight="1" thickBot="1" x14ac:dyDescent="0.25">
      <c r="B20" s="3" t="s">
        <v>243</v>
      </c>
      <c r="C20" s="28">
        <v>123</v>
      </c>
      <c r="D20" s="28"/>
      <c r="E20" s="28"/>
    </row>
    <row r="21" spans="2:5" ht="20.100000000000001" customHeight="1" thickBot="1" x14ac:dyDescent="0.25">
      <c r="B21" s="3"/>
      <c r="C21" s="28"/>
      <c r="D21" s="28"/>
      <c r="E21" s="28"/>
    </row>
    <row r="22" spans="2:5" ht="20.100000000000001" customHeight="1" thickBot="1" x14ac:dyDescent="0.25">
      <c r="B22" s="47" t="s">
        <v>166</v>
      </c>
      <c r="C22" s="28"/>
      <c r="D22" s="28"/>
      <c r="E22" s="28"/>
    </row>
    <row r="23" spans="2:5" ht="20.100000000000001" customHeight="1" thickBot="1" x14ac:dyDescent="0.25">
      <c r="B23" s="3" t="s">
        <v>245</v>
      </c>
      <c r="C23" s="28">
        <v>4</v>
      </c>
      <c r="D23" s="28"/>
      <c r="E23" s="28"/>
    </row>
    <row r="24" spans="2:5" ht="20.100000000000001" customHeight="1" thickBot="1" x14ac:dyDescent="0.25">
      <c r="B24" s="3" t="s">
        <v>246</v>
      </c>
      <c r="C24" s="28">
        <v>9</v>
      </c>
      <c r="D24" s="28"/>
      <c r="E24" s="28"/>
    </row>
    <row r="25" spans="2:5" ht="20.100000000000001" customHeight="1" thickBot="1" x14ac:dyDescent="0.25">
      <c r="B25" s="4" t="s">
        <v>248</v>
      </c>
      <c r="C25" s="28">
        <v>27</v>
      </c>
      <c r="D25" s="28"/>
      <c r="E25" s="28"/>
    </row>
    <row r="26" spans="2:5" ht="20.100000000000001" customHeight="1" thickBot="1" x14ac:dyDescent="0.25">
      <c r="B26" s="5" t="s">
        <v>244</v>
      </c>
      <c r="C26" s="28">
        <v>712</v>
      </c>
      <c r="D26" s="28"/>
      <c r="E26" s="28"/>
    </row>
  </sheetData>
  <mergeCells count="1">
    <mergeCell ref="B10:C10"/>
  </mergeCells>
  <pageMargins left="0.7" right="0.7" top="0.75" bottom="0.75" header="0.3" footer="0.3"/>
  <pageSetup paperSize="9" orientation="portrait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9.25" bestFit="1" customWidth="1"/>
    <col min="4" max="5" width="12.5" bestFit="1" customWidth="1"/>
    <col min="6" max="6" width="10.125" bestFit="1" customWidth="1"/>
    <col min="7" max="7" width="12" bestFit="1" customWidth="1"/>
    <col min="8" max="8" width="9.25" bestFit="1" customWidth="1"/>
    <col min="9" max="10" width="12.5" bestFit="1" customWidth="1"/>
    <col min="11" max="11" width="10.125" bestFit="1" customWidth="1"/>
    <col min="12" max="12" width="12" customWidth="1"/>
    <col min="13" max="13" width="9.25" bestFit="1" customWidth="1"/>
    <col min="14" max="15" width="12.5" bestFit="1" customWidth="1"/>
    <col min="16" max="16" width="10.125" bestFit="1" customWidth="1"/>
    <col min="17" max="17" width="12" bestFit="1" customWidth="1"/>
    <col min="19" max="19" width="12.75" customWidth="1"/>
  </cols>
  <sheetData>
    <row r="9" spans="2:17" ht="41.25" customHeight="1" x14ac:dyDescent="0.2">
      <c r="B9" s="34"/>
      <c r="C9" s="83" t="s">
        <v>214</v>
      </c>
      <c r="D9" s="84"/>
      <c r="E9" s="84"/>
      <c r="F9" s="84"/>
      <c r="G9" s="84"/>
      <c r="H9" s="83" t="s">
        <v>215</v>
      </c>
      <c r="I9" s="84"/>
      <c r="J9" s="84"/>
      <c r="K9" s="84"/>
      <c r="L9" s="84"/>
      <c r="M9" s="83" t="s">
        <v>34</v>
      </c>
      <c r="N9" s="84"/>
      <c r="O9" s="84"/>
      <c r="P9" s="84"/>
      <c r="Q9" s="84"/>
    </row>
    <row r="10" spans="2:17" ht="41.25" customHeight="1" thickBot="1" x14ac:dyDescent="0.25">
      <c r="C10" s="25" t="s">
        <v>115</v>
      </c>
      <c r="D10" s="25" t="s">
        <v>116</v>
      </c>
      <c r="E10" s="25" t="s">
        <v>117</v>
      </c>
      <c r="F10" s="25" t="s">
        <v>118</v>
      </c>
      <c r="G10" s="25" t="s">
        <v>119</v>
      </c>
      <c r="H10" s="25" t="s">
        <v>115</v>
      </c>
      <c r="I10" s="25" t="s">
        <v>116</v>
      </c>
      <c r="J10" s="25" t="s">
        <v>117</v>
      </c>
      <c r="K10" s="25" t="s">
        <v>118</v>
      </c>
      <c r="L10" s="25" t="s">
        <v>119</v>
      </c>
      <c r="M10" s="25" t="s">
        <v>115</v>
      </c>
      <c r="N10" s="25" t="s">
        <v>116</v>
      </c>
      <c r="O10" s="25" t="s">
        <v>117</v>
      </c>
      <c r="P10" s="25" t="s">
        <v>118</v>
      </c>
      <c r="Q10" s="25" t="s">
        <v>119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80</v>
      </c>
      <c r="D12" s="28">
        <v>44</v>
      </c>
      <c r="E12" s="28">
        <v>24</v>
      </c>
      <c r="F12" s="28">
        <v>8</v>
      </c>
      <c r="G12" s="28">
        <v>4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80</v>
      </c>
      <c r="N12" s="28">
        <v>44</v>
      </c>
      <c r="O12" s="28">
        <v>24</v>
      </c>
      <c r="P12" s="28">
        <v>8</v>
      </c>
      <c r="Q12" s="28">
        <v>4</v>
      </c>
    </row>
    <row r="13" spans="2:17" ht="20.100000000000001" customHeight="1" thickBot="1" x14ac:dyDescent="0.25">
      <c r="B13" s="3" t="s">
        <v>238</v>
      </c>
      <c r="C13" s="28">
        <v>47</v>
      </c>
      <c r="D13" s="28">
        <v>24</v>
      </c>
      <c r="E13" s="28">
        <v>8</v>
      </c>
      <c r="F13" s="28">
        <v>11</v>
      </c>
      <c r="G13" s="28">
        <v>4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47</v>
      </c>
      <c r="N13" s="28">
        <v>24</v>
      </c>
      <c r="O13" s="28">
        <v>8</v>
      </c>
      <c r="P13" s="28">
        <v>11</v>
      </c>
      <c r="Q13" s="28">
        <v>4</v>
      </c>
    </row>
    <row r="14" spans="2:17" ht="20.100000000000001" customHeight="1" thickBot="1" x14ac:dyDescent="0.25">
      <c r="B14" s="3" t="s">
        <v>374</v>
      </c>
      <c r="C14" s="28">
        <v>645</v>
      </c>
      <c r="D14" s="28">
        <v>368</v>
      </c>
      <c r="E14" s="28">
        <v>254</v>
      </c>
      <c r="F14" s="28">
        <v>19</v>
      </c>
      <c r="G14" s="28">
        <v>4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645</v>
      </c>
      <c r="N14" s="28">
        <v>368</v>
      </c>
      <c r="O14" s="28">
        <v>254</v>
      </c>
      <c r="P14" s="28">
        <v>19</v>
      </c>
      <c r="Q14" s="28">
        <v>4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144</v>
      </c>
      <c r="D18" s="28">
        <v>86</v>
      </c>
      <c r="E18" s="28">
        <v>50</v>
      </c>
      <c r="F18" s="28">
        <v>8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144</v>
      </c>
      <c r="N18" s="28">
        <v>86</v>
      </c>
      <c r="O18" s="28">
        <v>50</v>
      </c>
      <c r="P18" s="28">
        <v>8</v>
      </c>
      <c r="Q18" s="28">
        <v>0</v>
      </c>
    </row>
    <row r="19" spans="2:17" ht="20.100000000000001" customHeight="1" thickBot="1" x14ac:dyDescent="0.25">
      <c r="B19" s="3" t="s">
        <v>242</v>
      </c>
      <c r="C19" s="28">
        <v>1186</v>
      </c>
      <c r="D19" s="28">
        <v>946</v>
      </c>
      <c r="E19" s="28">
        <v>147</v>
      </c>
      <c r="F19" s="28">
        <v>82</v>
      </c>
      <c r="G19" s="28">
        <v>11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1186</v>
      </c>
      <c r="N19" s="28">
        <v>946</v>
      </c>
      <c r="O19" s="28">
        <v>147</v>
      </c>
      <c r="P19" s="28">
        <v>82</v>
      </c>
      <c r="Q19" s="28">
        <v>11</v>
      </c>
    </row>
    <row r="20" spans="2:17" ht="20.100000000000001" customHeight="1" thickBot="1" x14ac:dyDescent="0.25">
      <c r="B20" s="3" t="s">
        <v>243</v>
      </c>
      <c r="C20" s="28">
        <v>154</v>
      </c>
      <c r="D20" s="28">
        <v>92</v>
      </c>
      <c r="E20" s="28">
        <v>53</v>
      </c>
      <c r="F20" s="28">
        <v>7</v>
      </c>
      <c r="G20" s="28">
        <v>2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154</v>
      </c>
      <c r="N20" s="28">
        <v>92</v>
      </c>
      <c r="O20" s="28">
        <v>53</v>
      </c>
      <c r="P20" s="28">
        <v>7</v>
      </c>
      <c r="Q20" s="28">
        <v>2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4</v>
      </c>
      <c r="D23" s="28">
        <v>4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4</v>
      </c>
      <c r="N23" s="28">
        <v>4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11</v>
      </c>
      <c r="D24" s="28">
        <v>5</v>
      </c>
      <c r="E24" s="28">
        <v>4</v>
      </c>
      <c r="F24" s="28">
        <v>1</v>
      </c>
      <c r="G24" s="28">
        <v>1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11</v>
      </c>
      <c r="N24" s="28">
        <v>5</v>
      </c>
      <c r="O24" s="28">
        <v>4</v>
      </c>
      <c r="P24" s="28">
        <v>1</v>
      </c>
      <c r="Q24" s="28">
        <v>1</v>
      </c>
    </row>
    <row r="25" spans="2:17" ht="20.100000000000001" customHeight="1" thickBot="1" x14ac:dyDescent="0.25">
      <c r="B25" s="4" t="s">
        <v>248</v>
      </c>
      <c r="C25" s="28">
        <v>43</v>
      </c>
      <c r="D25" s="28">
        <v>32</v>
      </c>
      <c r="E25" s="28">
        <v>4</v>
      </c>
      <c r="F25" s="28">
        <v>6</v>
      </c>
      <c r="G25" s="28">
        <v>1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43</v>
      </c>
      <c r="N25" s="28">
        <v>32</v>
      </c>
      <c r="O25" s="28">
        <v>4</v>
      </c>
      <c r="P25" s="28">
        <v>6</v>
      </c>
      <c r="Q25" s="28">
        <v>1</v>
      </c>
    </row>
    <row r="26" spans="2:17" ht="20.100000000000001" customHeight="1" thickBot="1" x14ac:dyDescent="0.25">
      <c r="B26" s="5" t="s">
        <v>244</v>
      </c>
      <c r="C26" s="28">
        <v>914</v>
      </c>
      <c r="D26" s="28">
        <v>684</v>
      </c>
      <c r="E26" s="28">
        <v>150</v>
      </c>
      <c r="F26" s="28">
        <v>72</v>
      </c>
      <c r="G26" s="28">
        <v>8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914</v>
      </c>
      <c r="N26" s="28">
        <v>684</v>
      </c>
      <c r="O26" s="28">
        <v>150</v>
      </c>
      <c r="P26" s="28">
        <v>72</v>
      </c>
      <c r="Q26" s="28">
        <v>8</v>
      </c>
    </row>
  </sheetData>
  <mergeCells count="3">
    <mergeCell ref="C9:G9"/>
    <mergeCell ref="H9:L9"/>
    <mergeCell ref="M9:Q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0:I26"/>
  <sheetViews>
    <sheetView zoomScaleNormal="100" workbookViewId="0"/>
  </sheetViews>
  <sheetFormatPr baseColWidth="10" defaultRowHeight="12.75" x14ac:dyDescent="0.2"/>
  <cols>
    <col min="1" max="1" width="8.625" customWidth="1"/>
    <col min="2" max="2" width="61" bestFit="1" customWidth="1"/>
    <col min="3" max="5" width="20.125" customWidth="1"/>
    <col min="7" max="7" width="11" style="17"/>
    <col min="8" max="8" width="11" style="18"/>
    <col min="9" max="9" width="11" style="17"/>
    <col min="12" max="12" width="12" customWidth="1"/>
    <col min="19" max="19" width="12.625" customWidth="1"/>
  </cols>
  <sheetData>
    <row r="10" spans="2:8" ht="78" customHeight="1" x14ac:dyDescent="0.2">
      <c r="C10" s="12" t="s">
        <v>120</v>
      </c>
      <c r="D10" s="12" t="s">
        <v>121</v>
      </c>
      <c r="E10" s="13" t="s">
        <v>122</v>
      </c>
    </row>
    <row r="11" spans="2:8" ht="20.100000000000001" customHeight="1" thickBot="1" x14ac:dyDescent="0.25">
      <c r="B11" s="48" t="s">
        <v>239</v>
      </c>
      <c r="C11" s="16"/>
      <c r="D11" s="26"/>
      <c r="E11" s="26"/>
      <c r="H11" s="19"/>
    </row>
    <row r="12" spans="2:8" ht="20.100000000000001" customHeight="1" thickBot="1" x14ac:dyDescent="0.25">
      <c r="B12" s="3" t="s">
        <v>195</v>
      </c>
      <c r="C12" s="16">
        <f>IF('Personas Enjuiciadas'!D12+'Personas Enjuiciadas'!E12+'Personas Enjuiciadas'!I12+'Personas Enjuiciadas'!J12&gt;0,('Personas Enjuiciadas'!D12+'Personas Enjuiciadas'!E12+'Personas Enjuiciadas'!I12+'Personas Enjuiciadas'!J12)/'Personas Enjuiciadas'!M12,"-")</f>
        <v>0.85</v>
      </c>
      <c r="D12" s="26">
        <f>IF(AND('Personas Enjuiciadas'!D12+'Personas Enjuiciadas'!I12&gt;0,'Personas Enjuiciadas'!N12+'Personas Enjuiciadas'!P12&gt;0),('Personas Enjuiciadas'!D12+'Personas Enjuiciadas'!I12)/('Personas Enjuiciadas'!N12+'Personas Enjuiciadas'!P12),"-")</f>
        <v>0.84615384615384615</v>
      </c>
      <c r="E12" s="26">
        <f>IF(AND('Personas Enjuiciadas'!E12+'Personas Enjuiciadas'!J12&gt;0,'Personas Enjuiciadas'!O12+'Personas Enjuiciadas'!Q12&gt;0),('Personas Enjuiciadas'!E12+'Personas Enjuiciadas'!J12)/('Personas Enjuiciadas'!O12+'Personas Enjuiciadas'!Q12),"-")</f>
        <v>0.8571428571428571</v>
      </c>
      <c r="H12" s="19"/>
    </row>
    <row r="13" spans="2:8" ht="20.100000000000001" customHeight="1" thickBot="1" x14ac:dyDescent="0.25">
      <c r="B13" s="3" t="s">
        <v>238</v>
      </c>
      <c r="C13" s="16">
        <f>IF('Personas Enjuiciadas'!D13+'Personas Enjuiciadas'!E13+'Personas Enjuiciadas'!I13+'Personas Enjuiciadas'!J13&gt;0,('Personas Enjuiciadas'!D13+'Personas Enjuiciadas'!E13+'Personas Enjuiciadas'!I13+'Personas Enjuiciadas'!J13)/'Personas Enjuiciadas'!M13,"-")</f>
        <v>0.68085106382978722</v>
      </c>
      <c r="D13" s="26">
        <f>IF(AND('Personas Enjuiciadas'!D13+'Personas Enjuiciadas'!I13&gt;0,'Personas Enjuiciadas'!N13+'Personas Enjuiciadas'!P13&gt;0),('Personas Enjuiciadas'!D13+'Personas Enjuiciadas'!I13)/('Personas Enjuiciadas'!N13+'Personas Enjuiciadas'!P13),"-")</f>
        <v>0.68571428571428572</v>
      </c>
      <c r="E13" s="26">
        <f>IF(AND('Personas Enjuiciadas'!E13+'Personas Enjuiciadas'!J13&gt;0,'Personas Enjuiciadas'!O13+'Personas Enjuiciadas'!Q13&gt;0),('Personas Enjuiciadas'!E13+'Personas Enjuiciadas'!J13)/('Personas Enjuiciadas'!O13+'Personas Enjuiciadas'!Q13),"-")</f>
        <v>0.66666666666666663</v>
      </c>
      <c r="H13" s="19"/>
    </row>
    <row r="14" spans="2:8" ht="20.100000000000001" customHeight="1" thickBot="1" x14ac:dyDescent="0.25">
      <c r="B14" s="3" t="s">
        <v>374</v>
      </c>
      <c r="C14" s="16">
        <f>IF('Personas Enjuiciadas'!D14+'Personas Enjuiciadas'!E14+'Personas Enjuiciadas'!I14+'Personas Enjuiciadas'!J14&gt;0,('Personas Enjuiciadas'!D14+'Personas Enjuiciadas'!E14+'Personas Enjuiciadas'!I14+'Personas Enjuiciadas'!J14)/'Personas Enjuiciadas'!M14,"-")</f>
        <v>0.96434108527131779</v>
      </c>
      <c r="D14" s="26">
        <f>IF(AND('Personas Enjuiciadas'!D14+'Personas Enjuiciadas'!I14&gt;0,'Personas Enjuiciadas'!N14+'Personas Enjuiciadas'!P14&gt;0),('Personas Enjuiciadas'!D14+'Personas Enjuiciadas'!I14)/('Personas Enjuiciadas'!N14+'Personas Enjuiciadas'!P14),"-")</f>
        <v>0.95090439276485783</v>
      </c>
      <c r="E14" s="26">
        <f>IF(AND('Personas Enjuiciadas'!E14+'Personas Enjuiciadas'!J14&gt;0,'Personas Enjuiciadas'!O14+'Personas Enjuiciadas'!Q14&gt;0),('Personas Enjuiciadas'!E14+'Personas Enjuiciadas'!J14)/('Personas Enjuiciadas'!O14+'Personas Enjuiciadas'!Q14),"-")</f>
        <v>0.98449612403100772</v>
      </c>
      <c r="H14" s="19"/>
    </row>
    <row r="15" spans="2:8" ht="20.100000000000001" customHeight="1" thickBot="1" x14ac:dyDescent="0.25">
      <c r="B15" s="3"/>
      <c r="C15" s="16"/>
      <c r="D15" s="26"/>
      <c r="E15" s="26"/>
      <c r="H15" s="19"/>
    </row>
    <row r="16" spans="2:8" ht="20.100000000000001" customHeight="1" thickBot="1" x14ac:dyDescent="0.25">
      <c r="B16" s="47" t="s">
        <v>240</v>
      </c>
      <c r="C16" s="16"/>
      <c r="D16" s="26"/>
      <c r="E16" s="26"/>
      <c r="H16" s="19"/>
    </row>
    <row r="17" spans="2:8" ht="20.100000000000001" customHeight="1" thickBot="1" x14ac:dyDescent="0.25">
      <c r="B17" s="47" t="s">
        <v>247</v>
      </c>
      <c r="C17" s="16"/>
      <c r="D17" s="26"/>
      <c r="E17" s="26"/>
      <c r="H17" s="19"/>
    </row>
    <row r="18" spans="2:8" ht="20.100000000000001" customHeight="1" thickBot="1" x14ac:dyDescent="0.25">
      <c r="B18" s="3" t="s">
        <v>241</v>
      </c>
      <c r="C18" s="16">
        <f>IF('Personas Enjuiciadas'!D18+'Personas Enjuiciadas'!E18+'Personas Enjuiciadas'!I18+'Personas Enjuiciadas'!J18&gt;0,('Personas Enjuiciadas'!D18+'Personas Enjuiciadas'!E18+'Personas Enjuiciadas'!I18+'Personas Enjuiciadas'!J18)/'Personas Enjuiciadas'!M18,"-")</f>
        <v>0.94444444444444442</v>
      </c>
      <c r="D18" s="26">
        <f>IF(AND('Personas Enjuiciadas'!D18+'Personas Enjuiciadas'!I18&gt;0,'Personas Enjuiciadas'!N18+'Personas Enjuiciadas'!P18&gt;0),('Personas Enjuiciadas'!D18+'Personas Enjuiciadas'!I18)/('Personas Enjuiciadas'!N18+'Personas Enjuiciadas'!P18),"-")</f>
        <v>0.91489361702127658</v>
      </c>
      <c r="E18" s="26">
        <f>IF(AND('Personas Enjuiciadas'!E18+'Personas Enjuiciadas'!J18&gt;0,'Personas Enjuiciadas'!O18+'Personas Enjuiciadas'!Q18&gt;0),('Personas Enjuiciadas'!E18+'Personas Enjuiciadas'!J18)/('Personas Enjuiciadas'!O18+'Personas Enjuiciadas'!Q18),"-")</f>
        <v>1</v>
      </c>
      <c r="H18" s="19"/>
    </row>
    <row r="19" spans="2:8" ht="20.100000000000001" customHeight="1" thickBot="1" x14ac:dyDescent="0.25">
      <c r="B19" s="3" t="s">
        <v>242</v>
      </c>
      <c r="C19" s="16">
        <f>IF('Personas Enjuiciadas'!D19+'Personas Enjuiciadas'!E19+'Personas Enjuiciadas'!I19+'Personas Enjuiciadas'!J19&gt;0,('Personas Enjuiciadas'!D19+'Personas Enjuiciadas'!E19+'Personas Enjuiciadas'!I19+'Personas Enjuiciadas'!J19)/'Personas Enjuiciadas'!M19,"-")</f>
        <v>0.92158516020236092</v>
      </c>
      <c r="D19" s="26">
        <f>IF(AND('Personas Enjuiciadas'!D19+'Personas Enjuiciadas'!I19&gt;0,'Personas Enjuiciadas'!N19+'Personas Enjuiciadas'!P19&gt;0),('Personas Enjuiciadas'!D19+'Personas Enjuiciadas'!I19)/('Personas Enjuiciadas'!N19+'Personas Enjuiciadas'!P19),"-")</f>
        <v>0.92023346303501941</v>
      </c>
      <c r="E19" s="26">
        <f>IF(AND('Personas Enjuiciadas'!E19+'Personas Enjuiciadas'!J19&gt;0,'Personas Enjuiciadas'!O19+'Personas Enjuiciadas'!Q19&gt;0),('Personas Enjuiciadas'!E19+'Personas Enjuiciadas'!J19)/('Personas Enjuiciadas'!O19+'Personas Enjuiciadas'!Q19),"-")</f>
        <v>0.930379746835443</v>
      </c>
      <c r="H19" s="19"/>
    </row>
    <row r="20" spans="2:8" ht="20.100000000000001" customHeight="1" thickBot="1" x14ac:dyDescent="0.25">
      <c r="B20" s="3" t="s">
        <v>243</v>
      </c>
      <c r="C20" s="16">
        <f>IF('Personas Enjuiciadas'!D20+'Personas Enjuiciadas'!E20+'Personas Enjuiciadas'!I20+'Personas Enjuiciadas'!J20&gt;0,('Personas Enjuiciadas'!D20+'Personas Enjuiciadas'!E20+'Personas Enjuiciadas'!I20+'Personas Enjuiciadas'!J20)/'Personas Enjuiciadas'!M20,"-")</f>
        <v>0.94155844155844159</v>
      </c>
      <c r="D20" s="26">
        <f>IF(AND('Personas Enjuiciadas'!D20+'Personas Enjuiciadas'!I20&gt;0,'Personas Enjuiciadas'!N20+'Personas Enjuiciadas'!P20&gt;0),('Personas Enjuiciadas'!D20+'Personas Enjuiciadas'!I20)/('Personas Enjuiciadas'!N20+'Personas Enjuiciadas'!P20),"-")</f>
        <v>0.92929292929292928</v>
      </c>
      <c r="E20" s="26">
        <f>IF(AND('Personas Enjuiciadas'!E20+'Personas Enjuiciadas'!J20&gt;0,'Personas Enjuiciadas'!O20+'Personas Enjuiciadas'!Q20&gt;0),('Personas Enjuiciadas'!E20+'Personas Enjuiciadas'!J20)/('Personas Enjuiciadas'!O20+'Personas Enjuiciadas'!Q20),"-")</f>
        <v>0.96363636363636362</v>
      </c>
      <c r="H20" s="19"/>
    </row>
    <row r="21" spans="2:8" ht="20.100000000000001" customHeight="1" thickBot="1" x14ac:dyDescent="0.25">
      <c r="B21" s="3"/>
      <c r="C21" s="16"/>
      <c r="D21" s="26"/>
      <c r="E21" s="26"/>
      <c r="H21" s="19"/>
    </row>
    <row r="22" spans="2:8" ht="20.100000000000001" customHeight="1" thickBot="1" x14ac:dyDescent="0.25">
      <c r="B22" s="47" t="s">
        <v>166</v>
      </c>
      <c r="C22" s="16"/>
      <c r="D22" s="26"/>
      <c r="E22" s="26"/>
      <c r="H22" s="19"/>
    </row>
    <row r="23" spans="2:8" ht="20.100000000000001" customHeight="1" thickBot="1" x14ac:dyDescent="0.25">
      <c r="B23" s="3" t="s">
        <v>245</v>
      </c>
      <c r="C23" s="16">
        <f>IF('Personas Enjuiciadas'!D23+'Personas Enjuiciadas'!E23+'Personas Enjuiciadas'!I23+'Personas Enjuiciadas'!J23&gt;0,('Personas Enjuiciadas'!D23+'Personas Enjuiciadas'!E23+'Personas Enjuiciadas'!I23+'Personas Enjuiciadas'!J23)/'Personas Enjuiciadas'!M23,"-")</f>
        <v>1</v>
      </c>
      <c r="D23" s="26">
        <f>IF(AND('Personas Enjuiciadas'!D23+'Personas Enjuiciadas'!I23&gt;0,'Personas Enjuiciadas'!N23+'Personas Enjuiciadas'!P23&gt;0),('Personas Enjuiciadas'!D23+'Personas Enjuiciadas'!I23)/('Personas Enjuiciadas'!N23+'Personas Enjuiciadas'!P23),"-")</f>
        <v>1</v>
      </c>
      <c r="E23" s="26" t="str">
        <f>IF(AND('Personas Enjuiciadas'!E23+'Personas Enjuiciadas'!J23&gt;0,'Personas Enjuiciadas'!O23+'Personas Enjuiciadas'!Q23&gt;0),('Personas Enjuiciadas'!E23+'Personas Enjuiciadas'!J23)/('Personas Enjuiciadas'!O23+'Personas Enjuiciadas'!Q23),"-")</f>
        <v>-</v>
      </c>
      <c r="H23" s="19"/>
    </row>
    <row r="24" spans="2:8" ht="20.100000000000001" customHeight="1" thickBot="1" x14ac:dyDescent="0.25">
      <c r="B24" s="3" t="s">
        <v>246</v>
      </c>
      <c r="C24" s="16">
        <f>IF('Personas Enjuiciadas'!D24+'Personas Enjuiciadas'!E24+'Personas Enjuiciadas'!I24+'Personas Enjuiciadas'!J24&gt;0,('Personas Enjuiciadas'!D24+'Personas Enjuiciadas'!E24+'Personas Enjuiciadas'!I24+'Personas Enjuiciadas'!J24)/'Personas Enjuiciadas'!M24,"-")</f>
        <v>0.81818181818181823</v>
      </c>
      <c r="D24" s="26">
        <f>IF(AND('Personas Enjuiciadas'!D24+'Personas Enjuiciadas'!I24&gt;0,'Personas Enjuiciadas'!N24+'Personas Enjuiciadas'!P24&gt;0),('Personas Enjuiciadas'!D24+'Personas Enjuiciadas'!I24)/('Personas Enjuiciadas'!N24+'Personas Enjuiciadas'!P24),"-")</f>
        <v>0.83333333333333337</v>
      </c>
      <c r="E24" s="26">
        <f>IF(AND('Personas Enjuiciadas'!E24+'Personas Enjuiciadas'!J24&gt;0,'Personas Enjuiciadas'!O24+'Personas Enjuiciadas'!Q24&gt;0),('Personas Enjuiciadas'!E24+'Personas Enjuiciadas'!J24)/('Personas Enjuiciadas'!O24+'Personas Enjuiciadas'!Q24),"-")</f>
        <v>0.8</v>
      </c>
      <c r="H24" s="19"/>
    </row>
    <row r="25" spans="2:8" ht="20.100000000000001" customHeight="1" thickBot="1" x14ac:dyDescent="0.25">
      <c r="B25" s="4" t="s">
        <v>248</v>
      </c>
      <c r="C25" s="16">
        <f>IF('Personas Enjuiciadas'!D25+'Personas Enjuiciadas'!E25+'Personas Enjuiciadas'!I25+'Personas Enjuiciadas'!J25&gt;0,('Personas Enjuiciadas'!D25+'Personas Enjuiciadas'!E25+'Personas Enjuiciadas'!I25+'Personas Enjuiciadas'!J25)/'Personas Enjuiciadas'!M25,"-")</f>
        <v>0.83720930232558144</v>
      </c>
      <c r="D25" s="26">
        <f>IF(AND('Personas Enjuiciadas'!D25+'Personas Enjuiciadas'!I25&gt;0,'Personas Enjuiciadas'!N25+'Personas Enjuiciadas'!P25&gt;0),('Personas Enjuiciadas'!D25+'Personas Enjuiciadas'!I25)/('Personas Enjuiciadas'!N25+'Personas Enjuiciadas'!P25),"-")</f>
        <v>0.84210526315789469</v>
      </c>
      <c r="E25" s="26">
        <f>IF(AND('Personas Enjuiciadas'!E25+'Personas Enjuiciadas'!J25&gt;0,'Personas Enjuiciadas'!O25+'Personas Enjuiciadas'!Q25&gt;0),('Personas Enjuiciadas'!E25+'Personas Enjuiciadas'!J25)/('Personas Enjuiciadas'!O25+'Personas Enjuiciadas'!Q25),"-")</f>
        <v>0.8</v>
      </c>
      <c r="H25" s="19"/>
    </row>
    <row r="26" spans="2:8" ht="20.100000000000001" customHeight="1" thickBot="1" x14ac:dyDescent="0.25">
      <c r="B26" s="5" t="s">
        <v>244</v>
      </c>
      <c r="C26" s="16">
        <f>IF('Personas Enjuiciadas'!D26+'Personas Enjuiciadas'!E26+'Personas Enjuiciadas'!I26+'Personas Enjuiciadas'!J26&gt;0,('Personas Enjuiciadas'!D26+'Personas Enjuiciadas'!E26+'Personas Enjuiciadas'!I26+'Personas Enjuiciadas'!J26)/'Personas Enjuiciadas'!M26,"-")</f>
        <v>0.91247264770240699</v>
      </c>
      <c r="D26" s="26">
        <f>IF(AND('Personas Enjuiciadas'!D26+'Personas Enjuiciadas'!I26&gt;0,'Personas Enjuiciadas'!N26+'Personas Enjuiciadas'!P26&gt;0),('Personas Enjuiciadas'!D26+'Personas Enjuiciadas'!I26)/('Personas Enjuiciadas'!N26+'Personas Enjuiciadas'!P26),"-")</f>
        <v>0.90476190476190477</v>
      </c>
      <c r="E26" s="26">
        <f>IF(AND('Personas Enjuiciadas'!E26+'Personas Enjuiciadas'!J26&gt;0,'Personas Enjuiciadas'!O26+'Personas Enjuiciadas'!Q26&gt;0),('Personas Enjuiciadas'!E26+'Personas Enjuiciadas'!J26)/('Personas Enjuiciadas'!O26+'Personas Enjuiciadas'!Q26),"-")</f>
        <v>0.94936708860759489</v>
      </c>
      <c r="H26" s="19"/>
    </row>
  </sheetData>
  <pageMargins left="0.7" right="0.7" top="0.75" bottom="0.75" header="0.3" footer="0.3"/>
  <pageSetup paperSize="9" orientation="portrait" verticalDpi="300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0.25" bestFit="1" customWidth="1"/>
    <col min="4" max="4" width="12.5" bestFit="1" customWidth="1"/>
    <col min="5" max="5" width="9.875" bestFit="1" customWidth="1"/>
    <col min="6" max="6" width="12.125" bestFit="1" customWidth="1"/>
    <col min="7" max="7" width="15.25" bestFit="1" customWidth="1"/>
    <col min="8" max="8" width="15.125" bestFit="1" customWidth="1"/>
    <col min="9" max="9" width="19.5" bestFit="1" customWidth="1"/>
    <col min="10" max="10" width="29.25" bestFit="1" customWidth="1"/>
    <col min="11" max="11" width="19.875" bestFit="1" customWidth="1"/>
    <col min="12" max="12" width="22.5" bestFit="1" customWidth="1"/>
    <col min="20" max="20" width="12.125" customWidth="1"/>
  </cols>
  <sheetData>
    <row r="9" spans="2:12" ht="41.25" customHeight="1" x14ac:dyDescent="0.2">
      <c r="C9" s="83" t="s">
        <v>115</v>
      </c>
      <c r="D9" s="84"/>
      <c r="E9" s="84"/>
      <c r="F9" s="84"/>
      <c r="G9" s="45"/>
      <c r="H9" s="83" t="s">
        <v>236</v>
      </c>
      <c r="I9" s="84"/>
      <c r="J9" s="84"/>
      <c r="K9" s="84"/>
      <c r="L9" s="86"/>
    </row>
    <row r="10" spans="2:12" ht="43.5" thickBot="1" x14ac:dyDescent="0.25">
      <c r="C10" s="40" t="s">
        <v>123</v>
      </c>
      <c r="D10" s="40" t="s">
        <v>124</v>
      </c>
      <c r="E10" s="40" t="s">
        <v>229</v>
      </c>
      <c r="F10" s="40" t="s">
        <v>126</v>
      </c>
      <c r="G10" s="25" t="s">
        <v>231</v>
      </c>
      <c r="H10" s="44" t="s">
        <v>224</v>
      </c>
      <c r="I10" s="44" t="s">
        <v>225</v>
      </c>
      <c r="J10" s="44" t="s">
        <v>226</v>
      </c>
      <c r="K10" s="44" t="s">
        <v>227</v>
      </c>
      <c r="L10" s="40" t="s">
        <v>230</v>
      </c>
    </row>
    <row r="11" spans="2:1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</row>
    <row r="12" spans="2:12" ht="20.100000000000001" customHeight="1" thickBot="1" x14ac:dyDescent="0.25">
      <c r="B12" s="3" t="s">
        <v>195</v>
      </c>
      <c r="C12" s="28">
        <v>18</v>
      </c>
      <c r="D12" s="28">
        <v>6</v>
      </c>
      <c r="E12" s="28">
        <v>82</v>
      </c>
      <c r="F12" s="28">
        <v>70</v>
      </c>
      <c r="G12" s="28">
        <f>SUM(C12:F12)</f>
        <v>176</v>
      </c>
      <c r="H12" s="28">
        <v>0</v>
      </c>
      <c r="I12" s="28">
        <v>0</v>
      </c>
      <c r="J12" s="28">
        <v>0</v>
      </c>
      <c r="K12" s="28">
        <v>0</v>
      </c>
      <c r="L12" s="28">
        <v>176</v>
      </c>
    </row>
    <row r="13" spans="2:12" ht="20.100000000000001" customHeight="1" thickBot="1" x14ac:dyDescent="0.25">
      <c r="B13" s="3" t="s">
        <v>238</v>
      </c>
      <c r="C13" s="28">
        <v>8</v>
      </c>
      <c r="D13" s="28">
        <v>8</v>
      </c>
      <c r="E13" s="28">
        <v>36</v>
      </c>
      <c r="F13" s="28">
        <v>32</v>
      </c>
      <c r="G13" s="28">
        <f t="shared" ref="G13:G26" si="0">SUM(C13:F13)</f>
        <v>84</v>
      </c>
      <c r="H13" s="28">
        <v>0</v>
      </c>
      <c r="I13" s="28">
        <v>0</v>
      </c>
      <c r="J13" s="28">
        <v>0</v>
      </c>
      <c r="K13" s="28">
        <v>0</v>
      </c>
      <c r="L13" s="28">
        <v>84</v>
      </c>
    </row>
    <row r="14" spans="2:12" ht="20.100000000000001" customHeight="1" thickBot="1" x14ac:dyDescent="0.25">
      <c r="B14" s="3" t="s">
        <v>374</v>
      </c>
      <c r="C14" s="28">
        <v>174</v>
      </c>
      <c r="D14" s="28">
        <v>152</v>
      </c>
      <c r="E14" s="28">
        <v>317</v>
      </c>
      <c r="F14" s="28">
        <v>276</v>
      </c>
      <c r="G14" s="28">
        <f t="shared" si="0"/>
        <v>919</v>
      </c>
      <c r="H14" s="28">
        <v>0</v>
      </c>
      <c r="I14" s="28">
        <v>0</v>
      </c>
      <c r="J14" s="28">
        <v>0</v>
      </c>
      <c r="K14" s="28">
        <v>0</v>
      </c>
      <c r="L14" s="28">
        <v>919</v>
      </c>
    </row>
    <row r="15" spans="2:1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</row>
    <row r="16" spans="2:1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</row>
    <row r="17" spans="2:1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</row>
    <row r="18" spans="2:12" ht="20.100000000000001" customHeight="1" thickBot="1" x14ac:dyDescent="0.25">
      <c r="B18" s="3" t="s">
        <v>241</v>
      </c>
      <c r="C18" s="28">
        <v>7</v>
      </c>
      <c r="D18" s="28">
        <v>9</v>
      </c>
      <c r="E18" s="28">
        <v>46</v>
      </c>
      <c r="F18" s="28">
        <v>50</v>
      </c>
      <c r="G18" s="28">
        <f t="shared" si="0"/>
        <v>112</v>
      </c>
      <c r="H18" s="28">
        <v>0</v>
      </c>
      <c r="I18" s="28">
        <v>0</v>
      </c>
      <c r="J18" s="28">
        <v>0</v>
      </c>
      <c r="K18" s="28">
        <v>0</v>
      </c>
      <c r="L18" s="28">
        <v>112</v>
      </c>
    </row>
    <row r="19" spans="2:12" ht="20.100000000000001" customHeight="1" thickBot="1" x14ac:dyDescent="0.25">
      <c r="B19" s="3" t="s">
        <v>242</v>
      </c>
      <c r="C19" s="28">
        <v>119</v>
      </c>
      <c r="D19" s="28">
        <v>54</v>
      </c>
      <c r="E19" s="28">
        <v>243</v>
      </c>
      <c r="F19" s="28">
        <v>374</v>
      </c>
      <c r="G19" s="28">
        <f t="shared" si="0"/>
        <v>790</v>
      </c>
      <c r="H19" s="28">
        <v>0</v>
      </c>
      <c r="I19" s="28">
        <v>0</v>
      </c>
      <c r="J19" s="28">
        <v>0</v>
      </c>
      <c r="K19" s="28">
        <v>0</v>
      </c>
      <c r="L19" s="28">
        <v>790</v>
      </c>
    </row>
    <row r="20" spans="2:12" ht="20.100000000000001" customHeight="1" thickBot="1" x14ac:dyDescent="0.25">
      <c r="B20" s="3" t="s">
        <v>243</v>
      </c>
      <c r="C20" s="28">
        <v>19</v>
      </c>
      <c r="D20" s="28">
        <v>9</v>
      </c>
      <c r="E20" s="28">
        <v>69</v>
      </c>
      <c r="F20" s="28">
        <v>50</v>
      </c>
      <c r="G20" s="28">
        <f t="shared" si="0"/>
        <v>147</v>
      </c>
      <c r="H20" s="28">
        <v>0</v>
      </c>
      <c r="I20" s="28">
        <v>1</v>
      </c>
      <c r="J20" s="28">
        <v>0</v>
      </c>
      <c r="K20" s="28">
        <v>0</v>
      </c>
      <c r="L20" s="28">
        <v>148</v>
      </c>
    </row>
    <row r="21" spans="2:1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</row>
    <row r="22" spans="2:1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</row>
    <row r="23" spans="2:12" ht="20.100000000000001" customHeight="1" thickBot="1" x14ac:dyDescent="0.25">
      <c r="B23" s="3" t="s">
        <v>245</v>
      </c>
      <c r="C23" s="28">
        <v>1</v>
      </c>
      <c r="D23" s="28">
        <v>1</v>
      </c>
      <c r="E23" s="28">
        <v>1</v>
      </c>
      <c r="F23" s="28">
        <v>1</v>
      </c>
      <c r="G23" s="28">
        <f t="shared" si="0"/>
        <v>4</v>
      </c>
      <c r="H23" s="28">
        <v>0</v>
      </c>
      <c r="I23" s="28">
        <v>0</v>
      </c>
      <c r="J23" s="28">
        <v>0</v>
      </c>
      <c r="K23" s="28">
        <v>0</v>
      </c>
      <c r="L23" s="28">
        <v>4</v>
      </c>
    </row>
    <row r="24" spans="2:12" ht="20.100000000000001" customHeight="1" thickBot="1" x14ac:dyDescent="0.25">
      <c r="B24" s="3" t="s">
        <v>246</v>
      </c>
      <c r="C24" s="28">
        <v>1</v>
      </c>
      <c r="D24" s="28">
        <v>0</v>
      </c>
      <c r="E24" s="28">
        <v>3</v>
      </c>
      <c r="F24" s="28">
        <v>4</v>
      </c>
      <c r="G24" s="28">
        <f t="shared" si="0"/>
        <v>8</v>
      </c>
      <c r="H24" s="28">
        <v>0</v>
      </c>
      <c r="I24" s="28">
        <v>0</v>
      </c>
      <c r="J24" s="28">
        <v>0</v>
      </c>
      <c r="K24" s="28">
        <v>0</v>
      </c>
      <c r="L24" s="28">
        <v>8</v>
      </c>
    </row>
    <row r="25" spans="2:12" ht="20.100000000000001" customHeight="1" thickBot="1" x14ac:dyDescent="0.25">
      <c r="B25" s="4" t="s">
        <v>248</v>
      </c>
      <c r="C25" s="28">
        <v>18</v>
      </c>
      <c r="D25" s="28">
        <v>1</v>
      </c>
      <c r="E25" s="28">
        <v>28</v>
      </c>
      <c r="F25" s="28">
        <v>49</v>
      </c>
      <c r="G25" s="28">
        <f t="shared" si="0"/>
        <v>96</v>
      </c>
      <c r="H25" s="28">
        <v>0</v>
      </c>
      <c r="I25" s="28">
        <v>0</v>
      </c>
      <c r="J25" s="28">
        <v>1</v>
      </c>
      <c r="K25" s="28">
        <v>0</v>
      </c>
      <c r="L25" s="28">
        <v>97</v>
      </c>
    </row>
    <row r="26" spans="2:12" ht="20.100000000000001" customHeight="1" thickBot="1" x14ac:dyDescent="0.25">
      <c r="B26" s="5" t="s">
        <v>244</v>
      </c>
      <c r="C26" s="28">
        <v>162</v>
      </c>
      <c r="D26" s="28">
        <v>86</v>
      </c>
      <c r="E26" s="28">
        <v>325</v>
      </c>
      <c r="F26" s="28">
        <v>495</v>
      </c>
      <c r="G26" s="28">
        <f t="shared" si="0"/>
        <v>1068</v>
      </c>
      <c r="H26" s="28">
        <v>0</v>
      </c>
      <c r="I26" s="28">
        <v>0</v>
      </c>
      <c r="J26" s="28">
        <v>0</v>
      </c>
      <c r="K26" s="28">
        <v>1</v>
      </c>
      <c r="L26" s="28">
        <v>1069</v>
      </c>
    </row>
  </sheetData>
  <mergeCells count="2">
    <mergeCell ref="C9:F9"/>
    <mergeCell ref="H9:L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X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4" width="15" customWidth="1"/>
    <col min="5" max="5" width="13.75" bestFit="1" customWidth="1"/>
    <col min="6" max="6" width="12.25" bestFit="1" customWidth="1"/>
    <col min="7" max="7" width="11.25" bestFit="1" customWidth="1"/>
    <col min="8" max="8" width="14.875" bestFit="1" customWidth="1"/>
    <col min="9" max="10" width="15" customWidth="1"/>
    <col min="11" max="11" width="13.75" bestFit="1" customWidth="1"/>
    <col min="12" max="12" width="12" customWidth="1"/>
    <col min="13" max="13" width="11.25" bestFit="1" customWidth="1"/>
    <col min="14" max="14" width="14.875" bestFit="1" customWidth="1"/>
    <col min="15" max="16" width="15" customWidth="1"/>
    <col min="17" max="17" width="13.75" bestFit="1" customWidth="1"/>
    <col min="18" max="18" width="12.25" bestFit="1" customWidth="1"/>
    <col min="19" max="19" width="11.25" bestFit="1" customWidth="1"/>
    <col min="20" max="20" width="14.875" bestFit="1" customWidth="1"/>
    <col min="21" max="22" width="15" customWidth="1"/>
    <col min="23" max="23" width="13.75" bestFit="1" customWidth="1"/>
    <col min="24" max="24" width="12.25" bestFit="1" customWidth="1"/>
    <col min="25" max="25" width="11.25" bestFit="1" customWidth="1"/>
    <col min="26" max="26" width="14.875" bestFit="1" customWidth="1"/>
    <col min="27" max="28" width="15" customWidth="1"/>
    <col min="29" max="29" width="13.75" bestFit="1" customWidth="1"/>
    <col min="30" max="30" width="12.25" bestFit="1" customWidth="1"/>
    <col min="31" max="31" width="11.25" bestFit="1" customWidth="1"/>
    <col min="32" max="32" width="14.875" bestFit="1" customWidth="1"/>
    <col min="33" max="34" width="15" customWidth="1"/>
    <col min="35" max="35" width="13.75" bestFit="1" customWidth="1"/>
    <col min="36" max="36" width="12.25" bestFit="1" customWidth="1"/>
    <col min="37" max="37" width="11.25" bestFit="1" customWidth="1"/>
    <col min="38" max="38" width="14.875" bestFit="1" customWidth="1"/>
    <col min="39" max="40" width="15" customWidth="1"/>
    <col min="41" max="41" width="13.75" bestFit="1" customWidth="1"/>
    <col min="42" max="42" width="12.25" bestFit="1" customWidth="1"/>
    <col min="43" max="43" width="11.25" bestFit="1" customWidth="1"/>
    <col min="44" max="44" width="14.875" bestFit="1" customWidth="1"/>
    <col min="45" max="46" width="15" customWidth="1"/>
    <col min="47" max="47" width="13.75" bestFit="1" customWidth="1"/>
    <col min="48" max="48" width="12.25" bestFit="1" customWidth="1"/>
    <col min="49" max="49" width="11.25" bestFit="1" customWidth="1"/>
    <col min="50" max="50" width="14.875" bestFit="1" customWidth="1"/>
  </cols>
  <sheetData>
    <row r="9" spans="2:50" ht="44.25" customHeight="1" thickBot="1" x14ac:dyDescent="0.25">
      <c r="C9" s="64" t="s">
        <v>22</v>
      </c>
      <c r="D9" s="64"/>
      <c r="E9" s="64"/>
      <c r="F9" s="64"/>
      <c r="G9" s="64"/>
      <c r="H9" s="65"/>
      <c r="I9" s="64" t="s">
        <v>23</v>
      </c>
      <c r="J9" s="64"/>
      <c r="K9" s="64"/>
      <c r="L9" s="64"/>
      <c r="M9" s="64"/>
      <c r="N9" s="65"/>
      <c r="O9" s="64" t="s">
        <v>24</v>
      </c>
      <c r="P9" s="64"/>
      <c r="Q9" s="64"/>
      <c r="R9" s="64"/>
      <c r="S9" s="64"/>
      <c r="T9" s="65"/>
      <c r="U9" s="64" t="s">
        <v>25</v>
      </c>
      <c r="V9" s="64"/>
      <c r="W9" s="64"/>
      <c r="X9" s="64"/>
      <c r="Y9" s="64"/>
      <c r="Z9" s="65"/>
      <c r="AA9" s="64" t="s">
        <v>26</v>
      </c>
      <c r="AB9" s="64"/>
      <c r="AC9" s="64"/>
      <c r="AD9" s="64"/>
      <c r="AE9" s="64"/>
      <c r="AF9" s="65"/>
      <c r="AG9" s="64" t="s">
        <v>27</v>
      </c>
      <c r="AH9" s="64"/>
      <c r="AI9" s="64"/>
      <c r="AJ9" s="64"/>
      <c r="AK9" s="64"/>
      <c r="AL9" s="65"/>
      <c r="AM9" s="64" t="s">
        <v>28</v>
      </c>
      <c r="AN9" s="64"/>
      <c r="AO9" s="64"/>
      <c r="AP9" s="64"/>
      <c r="AQ9" s="64"/>
      <c r="AR9" s="65"/>
      <c r="AS9" s="64" t="s">
        <v>29</v>
      </c>
      <c r="AT9" s="64"/>
      <c r="AU9" s="64"/>
      <c r="AV9" s="64"/>
      <c r="AW9" s="64"/>
      <c r="AX9" s="65"/>
    </row>
    <row r="10" spans="2:50" ht="63.75" customHeight="1" thickBot="1" x14ac:dyDescent="0.25">
      <c r="C10" s="66" t="s">
        <v>30</v>
      </c>
      <c r="D10" s="68" t="s">
        <v>219</v>
      </c>
      <c r="E10" s="69"/>
      <c r="F10" s="66" t="s">
        <v>31</v>
      </c>
      <c r="G10" s="66" t="s">
        <v>32</v>
      </c>
      <c r="H10" s="66" t="s">
        <v>33</v>
      </c>
      <c r="I10" s="66" t="s">
        <v>30</v>
      </c>
      <c r="J10" s="68" t="s">
        <v>219</v>
      </c>
      <c r="K10" s="69"/>
      <c r="L10" s="66" t="s">
        <v>31</v>
      </c>
      <c r="M10" s="66" t="s">
        <v>32</v>
      </c>
      <c r="N10" s="66" t="s">
        <v>33</v>
      </c>
      <c r="O10" s="66" t="s">
        <v>30</v>
      </c>
      <c r="P10" s="68" t="s">
        <v>219</v>
      </c>
      <c r="Q10" s="69"/>
      <c r="R10" s="66" t="s">
        <v>31</v>
      </c>
      <c r="S10" s="66" t="s">
        <v>32</v>
      </c>
      <c r="T10" s="66" t="s">
        <v>33</v>
      </c>
      <c r="U10" s="66" t="s">
        <v>30</v>
      </c>
      <c r="V10" s="68" t="s">
        <v>219</v>
      </c>
      <c r="W10" s="69"/>
      <c r="X10" s="66" t="s">
        <v>31</v>
      </c>
      <c r="Y10" s="66" t="s">
        <v>32</v>
      </c>
      <c r="Z10" s="66" t="s">
        <v>33</v>
      </c>
      <c r="AA10" s="66" t="s">
        <v>30</v>
      </c>
      <c r="AB10" s="68" t="s">
        <v>219</v>
      </c>
      <c r="AC10" s="69"/>
      <c r="AD10" s="66" t="s">
        <v>31</v>
      </c>
      <c r="AE10" s="66" t="s">
        <v>32</v>
      </c>
      <c r="AF10" s="66" t="s">
        <v>33</v>
      </c>
      <c r="AG10" s="66" t="s">
        <v>30</v>
      </c>
      <c r="AH10" s="68" t="s">
        <v>219</v>
      </c>
      <c r="AI10" s="69"/>
      <c r="AJ10" s="66" t="s">
        <v>31</v>
      </c>
      <c r="AK10" s="66" t="s">
        <v>32</v>
      </c>
      <c r="AL10" s="66" t="s">
        <v>33</v>
      </c>
      <c r="AM10" s="66" t="s">
        <v>30</v>
      </c>
      <c r="AN10" s="68" t="s">
        <v>219</v>
      </c>
      <c r="AO10" s="69"/>
      <c r="AP10" s="66" t="s">
        <v>31</v>
      </c>
      <c r="AQ10" s="66" t="s">
        <v>32</v>
      </c>
      <c r="AR10" s="66" t="s">
        <v>33</v>
      </c>
      <c r="AS10" s="66" t="s">
        <v>30</v>
      </c>
      <c r="AT10" s="68" t="s">
        <v>219</v>
      </c>
      <c r="AU10" s="69"/>
      <c r="AV10" s="66" t="s">
        <v>31</v>
      </c>
      <c r="AW10" s="66" t="s">
        <v>32</v>
      </c>
      <c r="AX10" s="66" t="s">
        <v>33</v>
      </c>
    </row>
    <row r="11" spans="2:50" ht="20.100000000000001" customHeight="1" thickBot="1" x14ac:dyDescent="0.25">
      <c r="C11" s="67"/>
      <c r="D11" s="39" t="s">
        <v>220</v>
      </c>
      <c r="E11" s="39" t="s">
        <v>221</v>
      </c>
      <c r="F11" s="67"/>
      <c r="G11" s="67"/>
      <c r="H11" s="67"/>
      <c r="I11" s="67"/>
      <c r="J11" s="39" t="s">
        <v>220</v>
      </c>
      <c r="K11" s="39" t="s">
        <v>221</v>
      </c>
      <c r="L11" s="67"/>
      <c r="M11" s="67"/>
      <c r="N11" s="67"/>
      <c r="O11" s="67"/>
      <c r="P11" s="39" t="s">
        <v>220</v>
      </c>
      <c r="Q11" s="39" t="s">
        <v>221</v>
      </c>
      <c r="R11" s="67"/>
      <c r="S11" s="67"/>
      <c r="T11" s="67"/>
      <c r="U11" s="67"/>
      <c r="V11" s="39" t="s">
        <v>220</v>
      </c>
      <c r="W11" s="39" t="s">
        <v>221</v>
      </c>
      <c r="X11" s="67"/>
      <c r="Y11" s="67"/>
      <c r="Z11" s="67"/>
      <c r="AA11" s="67"/>
      <c r="AB11" s="39" t="s">
        <v>220</v>
      </c>
      <c r="AC11" s="39" t="s">
        <v>221</v>
      </c>
      <c r="AD11" s="67"/>
      <c r="AE11" s="67"/>
      <c r="AF11" s="67"/>
      <c r="AG11" s="67"/>
      <c r="AH11" s="39" t="s">
        <v>220</v>
      </c>
      <c r="AI11" s="39" t="s">
        <v>221</v>
      </c>
      <c r="AJ11" s="67"/>
      <c r="AK11" s="67"/>
      <c r="AL11" s="67"/>
      <c r="AM11" s="67"/>
      <c r="AN11" s="39" t="s">
        <v>220</v>
      </c>
      <c r="AO11" s="39" t="s">
        <v>221</v>
      </c>
      <c r="AP11" s="67"/>
      <c r="AQ11" s="67"/>
      <c r="AR11" s="67"/>
      <c r="AS11" s="67"/>
      <c r="AT11" s="39" t="s">
        <v>220</v>
      </c>
      <c r="AU11" s="39" t="s">
        <v>221</v>
      </c>
      <c r="AV11" s="67"/>
      <c r="AW11" s="67"/>
      <c r="AX11" s="67"/>
    </row>
    <row r="12" spans="2:50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</row>
    <row r="13" spans="2:50" ht="20.100000000000001" customHeight="1" thickBot="1" x14ac:dyDescent="0.25">
      <c r="B13" s="3" t="s">
        <v>195</v>
      </c>
      <c r="C13" s="28">
        <v>735</v>
      </c>
      <c r="D13" s="28">
        <v>184</v>
      </c>
      <c r="E13" s="28">
        <v>11</v>
      </c>
      <c r="F13" s="28">
        <v>0</v>
      </c>
      <c r="G13" s="28">
        <v>787</v>
      </c>
      <c r="H13" s="28">
        <v>405</v>
      </c>
      <c r="I13" s="28">
        <v>171</v>
      </c>
      <c r="J13" s="28">
        <v>41</v>
      </c>
      <c r="K13" s="28">
        <v>1</v>
      </c>
      <c r="L13" s="28">
        <v>0</v>
      </c>
      <c r="M13" s="28">
        <v>214</v>
      </c>
      <c r="N13" s="28">
        <v>5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398</v>
      </c>
      <c r="V13" s="28">
        <v>143</v>
      </c>
      <c r="W13" s="28">
        <v>10</v>
      </c>
      <c r="X13" s="28">
        <v>0</v>
      </c>
      <c r="Y13" s="28">
        <v>458</v>
      </c>
      <c r="Z13" s="28">
        <v>286</v>
      </c>
      <c r="AA13" s="28">
        <v>144</v>
      </c>
      <c r="AB13" s="28">
        <v>0</v>
      </c>
      <c r="AC13" s="28">
        <v>0</v>
      </c>
      <c r="AD13" s="28">
        <v>0</v>
      </c>
      <c r="AE13" s="28">
        <v>92</v>
      </c>
      <c r="AF13" s="28">
        <v>110</v>
      </c>
      <c r="AG13" s="28">
        <v>22</v>
      </c>
      <c r="AH13" s="28">
        <v>0</v>
      </c>
      <c r="AI13" s="28">
        <v>0</v>
      </c>
      <c r="AJ13" s="28">
        <v>0</v>
      </c>
      <c r="AK13" s="28">
        <v>23</v>
      </c>
      <c r="AL13" s="28">
        <v>4</v>
      </c>
      <c r="AM13" s="28">
        <v>0</v>
      </c>
      <c r="AN13" s="28">
        <v>0</v>
      </c>
      <c r="AO13" s="28">
        <v>0</v>
      </c>
      <c r="AP13" s="28">
        <v>0</v>
      </c>
      <c r="AQ13" s="28">
        <v>0</v>
      </c>
      <c r="AR13" s="28">
        <v>0</v>
      </c>
      <c r="AS13" s="28">
        <v>0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</row>
    <row r="14" spans="2:50" ht="20.100000000000001" customHeight="1" thickBot="1" x14ac:dyDescent="0.25">
      <c r="B14" s="3" t="s">
        <v>238</v>
      </c>
      <c r="C14" s="28">
        <v>353</v>
      </c>
      <c r="D14" s="28">
        <v>38</v>
      </c>
      <c r="E14" s="28">
        <v>12</v>
      </c>
      <c r="F14" s="28">
        <v>0</v>
      </c>
      <c r="G14" s="28">
        <v>353</v>
      </c>
      <c r="H14" s="28">
        <v>97</v>
      </c>
      <c r="I14" s="28">
        <v>108</v>
      </c>
      <c r="J14" s="28">
        <v>20</v>
      </c>
      <c r="K14" s="28">
        <v>0</v>
      </c>
      <c r="L14" s="28">
        <v>0</v>
      </c>
      <c r="M14" s="28">
        <v>129</v>
      </c>
      <c r="N14" s="28">
        <v>0</v>
      </c>
      <c r="O14" s="28">
        <v>1</v>
      </c>
      <c r="P14" s="28">
        <v>0</v>
      </c>
      <c r="Q14" s="28">
        <v>0</v>
      </c>
      <c r="R14" s="28">
        <v>0</v>
      </c>
      <c r="S14" s="28">
        <v>1</v>
      </c>
      <c r="T14" s="28">
        <v>0</v>
      </c>
      <c r="U14" s="28">
        <v>149</v>
      </c>
      <c r="V14" s="28">
        <v>18</v>
      </c>
      <c r="W14" s="28">
        <v>12</v>
      </c>
      <c r="X14" s="28">
        <v>0</v>
      </c>
      <c r="Y14" s="28">
        <v>152</v>
      </c>
      <c r="Z14" s="28">
        <v>79</v>
      </c>
      <c r="AA14" s="28">
        <v>73</v>
      </c>
      <c r="AB14" s="28">
        <v>0</v>
      </c>
      <c r="AC14" s="28">
        <v>0</v>
      </c>
      <c r="AD14" s="28">
        <v>0</v>
      </c>
      <c r="AE14" s="28">
        <v>71</v>
      </c>
      <c r="AF14" s="28">
        <v>16</v>
      </c>
      <c r="AG14" s="28">
        <v>22</v>
      </c>
      <c r="AH14" s="28">
        <v>0</v>
      </c>
      <c r="AI14" s="28">
        <v>0</v>
      </c>
      <c r="AJ14" s="28">
        <v>0</v>
      </c>
      <c r="AK14" s="28">
        <v>26</v>
      </c>
      <c r="AL14" s="28">
        <v>2</v>
      </c>
      <c r="AM14" s="28">
        <v>0</v>
      </c>
      <c r="AN14" s="28">
        <v>0</v>
      </c>
      <c r="AO14" s="28">
        <v>0</v>
      </c>
      <c r="AP14" s="28">
        <v>0</v>
      </c>
      <c r="AQ14" s="28">
        <v>0</v>
      </c>
      <c r="AR14" s="28">
        <v>0</v>
      </c>
      <c r="AS14" s="28">
        <v>0</v>
      </c>
      <c r="AT14" s="28">
        <v>0</v>
      </c>
      <c r="AU14" s="28">
        <v>0</v>
      </c>
      <c r="AV14" s="28">
        <v>0</v>
      </c>
      <c r="AW14" s="28">
        <v>0</v>
      </c>
      <c r="AX14" s="28">
        <v>0</v>
      </c>
    </row>
    <row r="15" spans="2:50" ht="20.100000000000001" customHeight="1" thickBot="1" x14ac:dyDescent="0.25">
      <c r="B15" s="3" t="s">
        <v>374</v>
      </c>
      <c r="C15" s="28">
        <v>3493</v>
      </c>
      <c r="D15" s="28">
        <v>2448</v>
      </c>
      <c r="E15" s="28">
        <v>41</v>
      </c>
      <c r="F15" s="28">
        <v>5</v>
      </c>
      <c r="G15" s="28">
        <v>3493</v>
      </c>
      <c r="H15" s="28">
        <v>1706</v>
      </c>
      <c r="I15" s="28">
        <v>1317</v>
      </c>
      <c r="J15" s="28">
        <v>41</v>
      </c>
      <c r="K15" s="28">
        <v>0</v>
      </c>
      <c r="L15" s="28">
        <v>0</v>
      </c>
      <c r="M15" s="28">
        <v>1358</v>
      </c>
      <c r="N15" s="28">
        <v>0</v>
      </c>
      <c r="O15" s="28">
        <v>5</v>
      </c>
      <c r="P15" s="28">
        <v>2</v>
      </c>
      <c r="Q15" s="28">
        <v>0</v>
      </c>
      <c r="R15" s="28">
        <v>0</v>
      </c>
      <c r="S15" s="28">
        <v>6</v>
      </c>
      <c r="T15" s="28">
        <v>9</v>
      </c>
      <c r="U15" s="28">
        <v>1534</v>
      </c>
      <c r="V15" s="28">
        <v>2405</v>
      </c>
      <c r="W15" s="28">
        <v>41</v>
      </c>
      <c r="X15" s="28">
        <v>5</v>
      </c>
      <c r="Y15" s="28">
        <v>3783</v>
      </c>
      <c r="Z15" s="28">
        <v>1358</v>
      </c>
      <c r="AA15" s="28">
        <v>497</v>
      </c>
      <c r="AB15" s="28">
        <v>0</v>
      </c>
      <c r="AC15" s="28">
        <v>0</v>
      </c>
      <c r="AD15" s="28">
        <v>0</v>
      </c>
      <c r="AE15" s="28">
        <v>487</v>
      </c>
      <c r="AF15" s="28">
        <v>301</v>
      </c>
      <c r="AG15" s="28">
        <v>140</v>
      </c>
      <c r="AH15" s="28">
        <v>0</v>
      </c>
      <c r="AI15" s="28">
        <v>0</v>
      </c>
      <c r="AJ15" s="28">
        <v>0</v>
      </c>
      <c r="AK15" s="28">
        <v>107</v>
      </c>
      <c r="AL15" s="28">
        <v>38</v>
      </c>
      <c r="AM15" s="28">
        <v>0</v>
      </c>
      <c r="AN15" s="28">
        <v>0</v>
      </c>
      <c r="AO15" s="28">
        <v>0</v>
      </c>
      <c r="AP15" s="28">
        <v>0</v>
      </c>
      <c r="AQ15" s="28">
        <v>0</v>
      </c>
      <c r="AR15" s="28">
        <v>0</v>
      </c>
      <c r="AS15" s="28">
        <v>0</v>
      </c>
      <c r="AT15" s="28">
        <v>0</v>
      </c>
      <c r="AU15" s="28">
        <v>0</v>
      </c>
      <c r="AV15" s="28">
        <v>0</v>
      </c>
      <c r="AW15" s="28">
        <v>0</v>
      </c>
      <c r="AX15" s="28">
        <v>0</v>
      </c>
    </row>
    <row r="16" spans="2:50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</row>
    <row r="17" spans="2:50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</row>
    <row r="18" spans="2:50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</row>
    <row r="19" spans="2:50" ht="20.100000000000001" customHeight="1" thickBot="1" x14ac:dyDescent="0.25">
      <c r="B19" s="3" t="s">
        <v>241</v>
      </c>
      <c r="C19" s="28">
        <v>644</v>
      </c>
      <c r="D19" s="28">
        <v>66</v>
      </c>
      <c r="E19" s="28">
        <v>12</v>
      </c>
      <c r="F19" s="28">
        <v>13</v>
      </c>
      <c r="G19" s="28">
        <v>644</v>
      </c>
      <c r="H19" s="28">
        <v>87</v>
      </c>
      <c r="I19" s="28">
        <v>242</v>
      </c>
      <c r="J19" s="28">
        <v>36</v>
      </c>
      <c r="K19" s="28">
        <v>0</v>
      </c>
      <c r="L19" s="28">
        <v>5</v>
      </c>
      <c r="M19" s="28">
        <v>283</v>
      </c>
      <c r="N19" s="28">
        <v>0</v>
      </c>
      <c r="O19" s="28">
        <v>1</v>
      </c>
      <c r="P19" s="28">
        <v>0</v>
      </c>
      <c r="Q19" s="28">
        <v>0</v>
      </c>
      <c r="R19" s="28">
        <v>0</v>
      </c>
      <c r="S19" s="28">
        <v>1</v>
      </c>
      <c r="T19" s="28">
        <v>0</v>
      </c>
      <c r="U19" s="28">
        <v>280</v>
      </c>
      <c r="V19" s="28">
        <v>29</v>
      </c>
      <c r="W19" s="28">
        <v>12</v>
      </c>
      <c r="X19" s="28">
        <v>6</v>
      </c>
      <c r="Y19" s="28">
        <v>314</v>
      </c>
      <c r="Z19" s="28">
        <v>60</v>
      </c>
      <c r="AA19" s="28">
        <v>68</v>
      </c>
      <c r="AB19" s="28">
        <v>0</v>
      </c>
      <c r="AC19" s="28">
        <v>0</v>
      </c>
      <c r="AD19" s="28">
        <v>2</v>
      </c>
      <c r="AE19" s="28">
        <v>56</v>
      </c>
      <c r="AF19" s="28">
        <v>25</v>
      </c>
      <c r="AG19" s="28">
        <v>52</v>
      </c>
      <c r="AH19" s="28">
        <v>1</v>
      </c>
      <c r="AI19" s="28">
        <v>0</v>
      </c>
      <c r="AJ19" s="28">
        <v>0</v>
      </c>
      <c r="AK19" s="28">
        <v>51</v>
      </c>
      <c r="AL19" s="28">
        <v>2</v>
      </c>
      <c r="AM19" s="28">
        <v>0</v>
      </c>
      <c r="AN19" s="28">
        <v>0</v>
      </c>
      <c r="AO19" s="28">
        <v>0</v>
      </c>
      <c r="AP19" s="28">
        <v>0</v>
      </c>
      <c r="AQ19" s="28">
        <v>0</v>
      </c>
      <c r="AR19" s="28">
        <v>0</v>
      </c>
      <c r="AS19" s="28">
        <v>1</v>
      </c>
      <c r="AT19" s="28">
        <v>0</v>
      </c>
      <c r="AU19" s="28">
        <v>0</v>
      </c>
      <c r="AV19" s="28">
        <v>0</v>
      </c>
      <c r="AW19" s="28">
        <v>2</v>
      </c>
      <c r="AX19" s="28">
        <v>0</v>
      </c>
    </row>
    <row r="20" spans="2:50" ht="20.100000000000001" customHeight="1" thickBot="1" x14ac:dyDescent="0.25">
      <c r="B20" s="3" t="s">
        <v>242</v>
      </c>
      <c r="C20" s="28">
        <v>3324</v>
      </c>
      <c r="D20" s="28">
        <v>1182</v>
      </c>
      <c r="E20" s="28">
        <v>388</v>
      </c>
      <c r="F20" s="28">
        <v>29</v>
      </c>
      <c r="G20" s="28">
        <v>3324</v>
      </c>
      <c r="H20" s="28">
        <v>803</v>
      </c>
      <c r="I20" s="28">
        <v>1376</v>
      </c>
      <c r="J20" s="28">
        <v>242</v>
      </c>
      <c r="K20" s="28">
        <v>5</v>
      </c>
      <c r="L20" s="28">
        <v>3</v>
      </c>
      <c r="M20" s="28">
        <v>1626</v>
      </c>
      <c r="N20" s="28">
        <v>0</v>
      </c>
      <c r="O20" s="28">
        <v>3</v>
      </c>
      <c r="P20" s="28">
        <v>0</v>
      </c>
      <c r="Q20" s="28">
        <v>0</v>
      </c>
      <c r="R20" s="28">
        <v>0</v>
      </c>
      <c r="S20" s="28">
        <v>4</v>
      </c>
      <c r="T20" s="28">
        <v>1</v>
      </c>
      <c r="U20" s="28">
        <v>1272</v>
      </c>
      <c r="V20" s="28">
        <v>899</v>
      </c>
      <c r="W20" s="28">
        <v>380</v>
      </c>
      <c r="X20" s="28">
        <v>23</v>
      </c>
      <c r="Y20" s="28">
        <v>2387</v>
      </c>
      <c r="Z20" s="28">
        <v>641</v>
      </c>
      <c r="AA20" s="28">
        <v>229</v>
      </c>
      <c r="AB20" s="28">
        <v>0</v>
      </c>
      <c r="AC20" s="28">
        <v>0</v>
      </c>
      <c r="AD20" s="28">
        <v>1</v>
      </c>
      <c r="AE20" s="28">
        <v>241</v>
      </c>
      <c r="AF20" s="28">
        <v>129</v>
      </c>
      <c r="AG20" s="28">
        <v>443</v>
      </c>
      <c r="AH20" s="28">
        <v>41</v>
      </c>
      <c r="AI20" s="28">
        <v>3</v>
      </c>
      <c r="AJ20" s="28">
        <v>2</v>
      </c>
      <c r="AK20" s="28">
        <v>471</v>
      </c>
      <c r="AL20" s="28">
        <v>30</v>
      </c>
      <c r="AM20" s="28">
        <v>0</v>
      </c>
      <c r="AN20" s="28">
        <v>0</v>
      </c>
      <c r="AO20" s="28">
        <v>0</v>
      </c>
      <c r="AP20" s="28">
        <v>0</v>
      </c>
      <c r="AQ20" s="28">
        <v>0</v>
      </c>
      <c r="AR20" s="28">
        <v>0</v>
      </c>
      <c r="AS20" s="28">
        <v>1</v>
      </c>
      <c r="AT20" s="28">
        <v>0</v>
      </c>
      <c r="AU20" s="28">
        <v>0</v>
      </c>
      <c r="AV20" s="28">
        <v>0</v>
      </c>
      <c r="AW20" s="28">
        <v>1</v>
      </c>
      <c r="AX20" s="28">
        <v>2</v>
      </c>
    </row>
    <row r="21" spans="2:50" ht="20.100000000000001" customHeight="1" thickBot="1" x14ac:dyDescent="0.25">
      <c r="B21" s="3" t="s">
        <v>243</v>
      </c>
      <c r="C21" s="28">
        <v>371</v>
      </c>
      <c r="D21" s="28">
        <v>137</v>
      </c>
      <c r="E21" s="28">
        <v>3</v>
      </c>
      <c r="F21" s="28">
        <v>4</v>
      </c>
      <c r="G21" s="28">
        <v>371</v>
      </c>
      <c r="H21" s="28">
        <v>146</v>
      </c>
      <c r="I21" s="28">
        <v>247</v>
      </c>
      <c r="J21" s="28">
        <v>63</v>
      </c>
      <c r="K21" s="28">
        <v>0</v>
      </c>
      <c r="L21" s="28">
        <v>0</v>
      </c>
      <c r="M21" s="28">
        <v>308</v>
      </c>
      <c r="N21" s="28">
        <v>3</v>
      </c>
      <c r="O21" s="28">
        <v>0</v>
      </c>
      <c r="P21" s="28">
        <v>0</v>
      </c>
      <c r="Q21" s="28">
        <v>0</v>
      </c>
      <c r="R21" s="28">
        <v>0</v>
      </c>
      <c r="S21" s="28">
        <v>0</v>
      </c>
      <c r="T21" s="28">
        <v>0</v>
      </c>
      <c r="U21" s="28">
        <v>49</v>
      </c>
      <c r="V21" s="28">
        <v>68</v>
      </c>
      <c r="W21" s="28">
        <v>3</v>
      </c>
      <c r="X21" s="28">
        <v>3</v>
      </c>
      <c r="Y21" s="28">
        <v>87</v>
      </c>
      <c r="Z21" s="28">
        <v>114</v>
      </c>
      <c r="AA21" s="28">
        <v>38</v>
      </c>
      <c r="AB21" s="28">
        <v>0</v>
      </c>
      <c r="AC21" s="28">
        <v>0</v>
      </c>
      <c r="AD21" s="28">
        <v>1</v>
      </c>
      <c r="AE21" s="28">
        <v>41</v>
      </c>
      <c r="AF21" s="28">
        <v>20</v>
      </c>
      <c r="AG21" s="28">
        <v>37</v>
      </c>
      <c r="AH21" s="28">
        <v>6</v>
      </c>
      <c r="AI21" s="28">
        <v>0</v>
      </c>
      <c r="AJ21" s="28">
        <v>0</v>
      </c>
      <c r="AK21" s="28">
        <v>40</v>
      </c>
      <c r="AL21" s="28">
        <v>8</v>
      </c>
      <c r="AM21" s="28">
        <v>0</v>
      </c>
      <c r="AN21" s="28">
        <v>0</v>
      </c>
      <c r="AO21" s="28">
        <v>0</v>
      </c>
      <c r="AP21" s="28">
        <v>0</v>
      </c>
      <c r="AQ21" s="28">
        <v>0</v>
      </c>
      <c r="AR21" s="28">
        <v>0</v>
      </c>
      <c r="AS21" s="28">
        <v>0</v>
      </c>
      <c r="AT21" s="28">
        <v>0</v>
      </c>
      <c r="AU21" s="28">
        <v>0</v>
      </c>
      <c r="AV21" s="28">
        <v>0</v>
      </c>
      <c r="AW21" s="28">
        <v>0</v>
      </c>
      <c r="AX21" s="28">
        <v>1</v>
      </c>
    </row>
    <row r="22" spans="2:50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</row>
    <row r="23" spans="2:50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</row>
    <row r="24" spans="2:50" ht="20.100000000000001" customHeight="1" thickBot="1" x14ac:dyDescent="0.25">
      <c r="B24" s="3" t="s">
        <v>245</v>
      </c>
      <c r="C24" s="28">
        <v>9</v>
      </c>
      <c r="D24" s="28">
        <v>8</v>
      </c>
      <c r="E24" s="28">
        <v>0</v>
      </c>
      <c r="F24" s="28">
        <v>0</v>
      </c>
      <c r="G24" s="28">
        <v>9</v>
      </c>
      <c r="H24" s="28">
        <v>7</v>
      </c>
      <c r="I24" s="28">
        <v>6</v>
      </c>
      <c r="J24" s="28">
        <v>8</v>
      </c>
      <c r="K24" s="28">
        <v>0</v>
      </c>
      <c r="L24" s="28">
        <v>0</v>
      </c>
      <c r="M24" s="28">
        <v>11</v>
      </c>
      <c r="N24" s="28">
        <v>3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3</v>
      </c>
      <c r="V24" s="28">
        <v>0</v>
      </c>
      <c r="W24" s="28">
        <v>0</v>
      </c>
      <c r="X24" s="28">
        <v>0</v>
      </c>
      <c r="Y24" s="28">
        <v>0</v>
      </c>
      <c r="Z24" s="28">
        <v>3</v>
      </c>
      <c r="AA24" s="28">
        <v>0</v>
      </c>
      <c r="AB24" s="28">
        <v>0</v>
      </c>
      <c r="AC24" s="28">
        <v>0</v>
      </c>
      <c r="AD24" s="28">
        <v>0</v>
      </c>
      <c r="AE24" s="28">
        <v>1</v>
      </c>
      <c r="AF24" s="28">
        <v>1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0</v>
      </c>
      <c r="AU24" s="28">
        <v>0</v>
      </c>
      <c r="AV24" s="28">
        <v>0</v>
      </c>
      <c r="AW24" s="28">
        <v>0</v>
      </c>
      <c r="AX24" s="28">
        <v>0</v>
      </c>
    </row>
    <row r="25" spans="2:50" ht="20.100000000000001" customHeight="1" thickBot="1" x14ac:dyDescent="0.25">
      <c r="B25" s="3" t="s">
        <v>246</v>
      </c>
      <c r="C25" s="28">
        <v>62</v>
      </c>
      <c r="D25" s="28">
        <v>0</v>
      </c>
      <c r="E25" s="28">
        <v>0</v>
      </c>
      <c r="F25" s="28">
        <v>1</v>
      </c>
      <c r="G25" s="28">
        <v>62</v>
      </c>
      <c r="H25" s="28">
        <v>26</v>
      </c>
      <c r="I25" s="28">
        <v>31</v>
      </c>
      <c r="J25" s="28">
        <v>0</v>
      </c>
      <c r="K25" s="28">
        <v>0</v>
      </c>
      <c r="L25" s="28">
        <v>1</v>
      </c>
      <c r="M25" s="28">
        <v>32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17</v>
      </c>
      <c r="V25" s="28">
        <v>0</v>
      </c>
      <c r="W25" s="28">
        <v>0</v>
      </c>
      <c r="X25" s="28">
        <v>0</v>
      </c>
      <c r="Y25" s="28">
        <v>15</v>
      </c>
      <c r="Z25" s="28">
        <v>13</v>
      </c>
      <c r="AA25" s="28">
        <v>10</v>
      </c>
      <c r="AB25" s="28">
        <v>0</v>
      </c>
      <c r="AC25" s="28">
        <v>0</v>
      </c>
      <c r="AD25" s="28">
        <v>0</v>
      </c>
      <c r="AE25" s="28">
        <v>15</v>
      </c>
      <c r="AF25" s="28">
        <v>9</v>
      </c>
      <c r="AG25" s="28">
        <v>4</v>
      </c>
      <c r="AH25" s="28">
        <v>0</v>
      </c>
      <c r="AI25" s="28">
        <v>0</v>
      </c>
      <c r="AJ25" s="28">
        <v>0</v>
      </c>
      <c r="AK25" s="28">
        <v>3</v>
      </c>
      <c r="AL25" s="28">
        <v>4</v>
      </c>
      <c r="AM25" s="28">
        <v>0</v>
      </c>
      <c r="AN25" s="28">
        <v>0</v>
      </c>
      <c r="AO25" s="28">
        <v>0</v>
      </c>
      <c r="AP25" s="28">
        <v>0</v>
      </c>
      <c r="AQ25" s="28">
        <v>0</v>
      </c>
      <c r="AR25" s="28">
        <v>0</v>
      </c>
      <c r="AS25" s="28">
        <v>0</v>
      </c>
      <c r="AT25" s="28">
        <v>0</v>
      </c>
      <c r="AU25" s="28">
        <v>0</v>
      </c>
      <c r="AV25" s="28">
        <v>0</v>
      </c>
      <c r="AW25" s="28">
        <v>0</v>
      </c>
      <c r="AX25" s="28">
        <v>0</v>
      </c>
    </row>
    <row r="26" spans="2:50" ht="20.100000000000001" customHeight="1" thickBot="1" x14ac:dyDescent="0.25">
      <c r="B26" s="4" t="s">
        <v>248</v>
      </c>
      <c r="C26" s="28">
        <v>275</v>
      </c>
      <c r="D26" s="28">
        <v>9</v>
      </c>
      <c r="E26" s="28">
        <v>4</v>
      </c>
      <c r="F26" s="28">
        <v>0</v>
      </c>
      <c r="G26" s="28">
        <v>275</v>
      </c>
      <c r="H26" s="28">
        <v>33</v>
      </c>
      <c r="I26" s="28">
        <v>109</v>
      </c>
      <c r="J26" s="28">
        <v>6</v>
      </c>
      <c r="K26" s="28">
        <v>1</v>
      </c>
      <c r="L26" s="28">
        <v>0</v>
      </c>
      <c r="M26" s="28">
        <v>116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88</v>
      </c>
      <c r="V26" s="28">
        <v>3</v>
      </c>
      <c r="W26" s="28">
        <v>3</v>
      </c>
      <c r="X26" s="28">
        <v>0</v>
      </c>
      <c r="Y26" s="28">
        <v>92</v>
      </c>
      <c r="Z26" s="28">
        <v>12</v>
      </c>
      <c r="AA26" s="28">
        <v>54</v>
      </c>
      <c r="AB26" s="28">
        <v>0</v>
      </c>
      <c r="AC26" s="28">
        <v>0</v>
      </c>
      <c r="AD26" s="28">
        <v>0</v>
      </c>
      <c r="AE26" s="28">
        <v>57</v>
      </c>
      <c r="AF26" s="28">
        <v>16</v>
      </c>
      <c r="AG26" s="28">
        <v>24</v>
      </c>
      <c r="AH26" s="28">
        <v>0</v>
      </c>
      <c r="AI26" s="28">
        <v>0</v>
      </c>
      <c r="AJ26" s="28">
        <v>0</v>
      </c>
      <c r="AK26" s="28">
        <v>19</v>
      </c>
      <c r="AL26" s="28">
        <v>5</v>
      </c>
      <c r="AM26" s="28">
        <v>0</v>
      </c>
      <c r="AN26" s="28">
        <v>0</v>
      </c>
      <c r="AO26" s="28">
        <v>0</v>
      </c>
      <c r="AP26" s="28">
        <v>0</v>
      </c>
      <c r="AQ26" s="28">
        <v>0</v>
      </c>
      <c r="AR26" s="28">
        <v>0</v>
      </c>
      <c r="AS26" s="28">
        <v>0</v>
      </c>
      <c r="AT26" s="28">
        <v>0</v>
      </c>
      <c r="AU26" s="28">
        <v>0</v>
      </c>
      <c r="AV26" s="28">
        <v>0</v>
      </c>
      <c r="AW26" s="28">
        <v>0</v>
      </c>
      <c r="AX26" s="28">
        <v>0</v>
      </c>
    </row>
    <row r="27" spans="2:50" ht="20.100000000000001" customHeight="1" thickBot="1" x14ac:dyDescent="0.25">
      <c r="B27" s="5" t="s">
        <v>244</v>
      </c>
      <c r="C27" s="28">
        <v>3666</v>
      </c>
      <c r="D27" s="28">
        <v>597</v>
      </c>
      <c r="E27" s="28">
        <v>136</v>
      </c>
      <c r="F27" s="28">
        <v>25</v>
      </c>
      <c r="G27" s="28">
        <v>3666</v>
      </c>
      <c r="H27" s="28">
        <v>657</v>
      </c>
      <c r="I27" s="28">
        <v>1802</v>
      </c>
      <c r="J27" s="28">
        <v>332</v>
      </c>
      <c r="K27" s="28">
        <v>66</v>
      </c>
      <c r="L27" s="28">
        <v>8</v>
      </c>
      <c r="M27" s="28">
        <v>2202</v>
      </c>
      <c r="N27" s="28">
        <v>16</v>
      </c>
      <c r="O27" s="28">
        <v>3</v>
      </c>
      <c r="P27" s="28">
        <v>0</v>
      </c>
      <c r="Q27" s="28">
        <v>0</v>
      </c>
      <c r="R27" s="28">
        <v>0</v>
      </c>
      <c r="S27" s="28">
        <v>4</v>
      </c>
      <c r="T27" s="28">
        <v>2</v>
      </c>
      <c r="U27" s="28">
        <v>1322</v>
      </c>
      <c r="V27" s="28">
        <v>241</v>
      </c>
      <c r="W27" s="28">
        <v>63</v>
      </c>
      <c r="X27" s="28">
        <v>3</v>
      </c>
      <c r="Y27" s="28">
        <v>1386</v>
      </c>
      <c r="Z27" s="28">
        <v>428</v>
      </c>
      <c r="AA27" s="28">
        <v>322</v>
      </c>
      <c r="AB27" s="28">
        <v>0</v>
      </c>
      <c r="AC27" s="28">
        <v>0</v>
      </c>
      <c r="AD27" s="28">
        <v>6</v>
      </c>
      <c r="AE27" s="28">
        <v>273</v>
      </c>
      <c r="AF27" s="28">
        <v>164</v>
      </c>
      <c r="AG27" s="28">
        <v>216</v>
      </c>
      <c r="AH27" s="28">
        <v>24</v>
      </c>
      <c r="AI27" s="28">
        <v>7</v>
      </c>
      <c r="AJ27" s="28">
        <v>8</v>
      </c>
      <c r="AK27" s="28">
        <v>224</v>
      </c>
      <c r="AL27" s="28">
        <v>45</v>
      </c>
      <c r="AM27" s="28">
        <v>0</v>
      </c>
      <c r="AN27" s="28">
        <v>0</v>
      </c>
      <c r="AO27" s="28">
        <v>0</v>
      </c>
      <c r="AP27" s="28">
        <v>0</v>
      </c>
      <c r="AQ27" s="28">
        <v>0</v>
      </c>
      <c r="AR27" s="28">
        <v>0</v>
      </c>
      <c r="AS27" s="28">
        <v>1</v>
      </c>
      <c r="AT27" s="28">
        <v>0</v>
      </c>
      <c r="AU27" s="28">
        <v>0</v>
      </c>
      <c r="AV27" s="28">
        <v>0</v>
      </c>
      <c r="AW27" s="28">
        <v>0</v>
      </c>
      <c r="AX27" s="28">
        <v>2</v>
      </c>
    </row>
  </sheetData>
  <mergeCells count="48">
    <mergeCell ref="AS10:AS11"/>
    <mergeCell ref="AT10:AU10"/>
    <mergeCell ref="AV10:AV11"/>
    <mergeCell ref="AW10:AW11"/>
    <mergeCell ref="AX10:AX11"/>
    <mergeCell ref="AM10:AM11"/>
    <mergeCell ref="AN10:AO10"/>
    <mergeCell ref="AP10:AP11"/>
    <mergeCell ref="AQ10:AQ11"/>
    <mergeCell ref="AR10:AR11"/>
    <mergeCell ref="AG10:AG11"/>
    <mergeCell ref="AH10:AI10"/>
    <mergeCell ref="AJ10:AJ11"/>
    <mergeCell ref="AK10:AK11"/>
    <mergeCell ref="AL10:AL11"/>
    <mergeCell ref="AA10:AA11"/>
    <mergeCell ref="AB10:AC10"/>
    <mergeCell ref="AD10:AD11"/>
    <mergeCell ref="AE10:AE11"/>
    <mergeCell ref="AF10:AF11"/>
    <mergeCell ref="U10:U11"/>
    <mergeCell ref="V10:W10"/>
    <mergeCell ref="X10:X11"/>
    <mergeCell ref="Y10:Y11"/>
    <mergeCell ref="Z10:Z11"/>
    <mergeCell ref="O10:O11"/>
    <mergeCell ref="P10:Q10"/>
    <mergeCell ref="R10:R11"/>
    <mergeCell ref="S10:S11"/>
    <mergeCell ref="T10:T11"/>
    <mergeCell ref="I10:I11"/>
    <mergeCell ref="J10:K10"/>
    <mergeCell ref="L10:L11"/>
    <mergeCell ref="M10:M11"/>
    <mergeCell ref="N10:N11"/>
    <mergeCell ref="C10:C11"/>
    <mergeCell ref="D10:E10"/>
    <mergeCell ref="F10:F11"/>
    <mergeCell ref="G10:G11"/>
    <mergeCell ref="H10:H11"/>
    <mergeCell ref="C9:H9"/>
    <mergeCell ref="AS9:AX9"/>
    <mergeCell ref="I9:N9"/>
    <mergeCell ref="O9:T9"/>
    <mergeCell ref="U9:Z9"/>
    <mergeCell ref="AA9:AF9"/>
    <mergeCell ref="AG9:AL9"/>
    <mergeCell ref="AM9:AR9"/>
  </mergeCells>
  <pageMargins left="0.7" right="0.7" top="0.75" bottom="0.75" header="0.3" footer="0.3"/>
  <pageSetup paperSize="9" orientation="portrait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J26"/>
  <sheetViews>
    <sheetView workbookViewId="0">
      <selection activeCell="L14" sqref="L14"/>
    </sheetView>
  </sheetViews>
  <sheetFormatPr baseColWidth="10" defaultRowHeight="12.75" x14ac:dyDescent="0.2"/>
  <cols>
    <col min="1" max="1" width="8.625" customWidth="1"/>
    <col min="2" max="2" width="29.125" bestFit="1" customWidth="1"/>
    <col min="3" max="3" width="10" bestFit="1" customWidth="1"/>
    <col min="4" max="4" width="12.125" bestFit="1" customWidth="1"/>
    <col min="5" max="5" width="9.5" bestFit="1" customWidth="1"/>
    <col min="6" max="6" width="11.5" bestFit="1" customWidth="1"/>
    <col min="7" max="7" width="14.75" bestFit="1" customWidth="1"/>
    <col min="8" max="8" width="14.625" bestFit="1" customWidth="1"/>
    <col min="9" max="9" width="18.875" bestFit="1" customWidth="1"/>
    <col min="10" max="10" width="28.375" bestFit="1" customWidth="1"/>
    <col min="11" max="11" width="19.375" bestFit="1" customWidth="1"/>
    <col min="12" max="12" width="12" customWidth="1"/>
    <col min="13" max="13" width="10.75" bestFit="1" customWidth="1"/>
    <col min="14" max="14" width="12.125" bestFit="1" customWidth="1"/>
    <col min="15" max="15" width="10.75" bestFit="1" customWidth="1"/>
    <col min="16" max="16" width="11.5" bestFit="1" customWidth="1"/>
    <col min="17" max="18" width="14.375" customWidth="1"/>
    <col min="19" max="19" width="28.375" bestFit="1" customWidth="1"/>
    <col min="20" max="20" width="19.375" bestFit="1" customWidth="1"/>
    <col min="28" max="28" width="12.125" customWidth="1"/>
  </cols>
  <sheetData>
    <row r="9" spans="2:10" ht="41.25" customHeight="1" x14ac:dyDescent="0.2">
      <c r="C9" s="83" t="s">
        <v>232</v>
      </c>
      <c r="D9" s="84"/>
      <c r="E9" s="84"/>
      <c r="F9" s="84"/>
      <c r="G9" s="84"/>
      <c r="H9" s="84"/>
      <c r="I9" s="84"/>
      <c r="J9" s="84"/>
    </row>
    <row r="10" spans="2:10" ht="41.25" customHeight="1" thickBot="1" x14ac:dyDescent="0.25">
      <c r="C10" s="40" t="s">
        <v>123</v>
      </c>
      <c r="D10" s="40" t="s">
        <v>124</v>
      </c>
      <c r="E10" s="40" t="s">
        <v>125</v>
      </c>
      <c r="F10" s="40" t="s">
        <v>126</v>
      </c>
      <c r="G10" s="44" t="s">
        <v>224</v>
      </c>
      <c r="H10" s="44" t="s">
        <v>225</v>
      </c>
      <c r="I10" s="44" t="s">
        <v>226</v>
      </c>
      <c r="J10" s="44" t="s">
        <v>227</v>
      </c>
    </row>
    <row r="11" spans="2:10" ht="20.100000000000001" customHeight="1" thickBot="1" x14ac:dyDescent="0.25">
      <c r="B11" s="48" t="s">
        <v>239</v>
      </c>
      <c r="C11" s="46" t="str">
        <f>IF('Relación Víctima_Denunciado '!C11=0,"-",'Relación Víctima_Denunciado '!C11/'Relación Víctima_Denunciado '!$L11)</f>
        <v>-</v>
      </c>
      <c r="D11" s="46" t="str">
        <f>IF('Relación Víctima_Denunciado '!D11=0,"-",'Relación Víctima_Denunciado '!D11/'Relación Víctima_Denunciado '!$L11)</f>
        <v>-</v>
      </c>
      <c r="E11" s="46" t="str">
        <f>IF('Relación Víctima_Denunciado '!E11=0,"-",'Relación Víctima_Denunciado '!E11/'Relación Víctima_Denunciado '!$L11)</f>
        <v>-</v>
      </c>
      <c r="F11" s="46" t="str">
        <f>IF('Relación Víctima_Denunciado '!F11=0,"-",'Relación Víctima_Denunciado '!F11/'Relación Víctima_Denunciado '!$L11)</f>
        <v>-</v>
      </c>
      <c r="G11" s="46" t="str">
        <f>IF('Relación Víctima_Denunciado '!H11=0,"-",'Relación Víctima_Denunciado '!H11/'Relación Víctima_Denunciado '!$L11)</f>
        <v>-</v>
      </c>
      <c r="H11" s="46" t="str">
        <f>IF('Relación Víctima_Denunciado '!I11=0,"-",'Relación Víctima_Denunciado '!I11/'Relación Víctima_Denunciado '!$L11)</f>
        <v>-</v>
      </c>
      <c r="I11" s="46" t="str">
        <f>IF('Relación Víctima_Denunciado '!J11=0,"-",'Relación Víctima_Denunciado '!J11/'Relación Víctima_Denunciado '!$L11)</f>
        <v>-</v>
      </c>
      <c r="J11" s="46" t="str">
        <f>IF('Relación Víctima_Denunciado '!K11=0,"-",'Relación Víctima_Denunciado '!K11/'Relación Víctima_Denunciado '!$L11)</f>
        <v>-</v>
      </c>
    </row>
    <row r="12" spans="2:10" ht="20.100000000000001" customHeight="1" thickBot="1" x14ac:dyDescent="0.25">
      <c r="B12" s="3" t="s">
        <v>195</v>
      </c>
      <c r="C12" s="46">
        <f>IF('Relación Víctima_Denunciado '!C12=0,"-",'Relación Víctima_Denunciado '!C12/'Relación Víctima_Denunciado '!$L12)</f>
        <v>0.10227272727272728</v>
      </c>
      <c r="D12" s="46">
        <f>IF('Relación Víctima_Denunciado '!D12=0,"-",'Relación Víctima_Denunciado '!D12/'Relación Víctima_Denunciado '!$L12)</f>
        <v>3.4090909090909088E-2</v>
      </c>
      <c r="E12" s="46">
        <f>IF('Relación Víctima_Denunciado '!E12=0,"-",'Relación Víctima_Denunciado '!E12/'Relación Víctima_Denunciado '!$L12)</f>
        <v>0.46590909090909088</v>
      </c>
      <c r="F12" s="46">
        <f>IF('Relación Víctima_Denunciado '!F12=0,"-",'Relación Víctima_Denunciado '!F12/'Relación Víctima_Denunciado '!$L12)</f>
        <v>0.39772727272727271</v>
      </c>
      <c r="G12" s="46" t="str">
        <f>IF('Relación Víctima_Denunciado '!H12=0,"-",'Relación Víctima_Denunciado '!H12/'Relación Víctima_Denunciado '!$L12)</f>
        <v>-</v>
      </c>
      <c r="H12" s="46" t="str">
        <f>IF('Relación Víctima_Denunciado '!I12=0,"-",'Relación Víctima_Denunciado '!I12/'Relación Víctima_Denunciado '!$L12)</f>
        <v>-</v>
      </c>
      <c r="I12" s="46" t="str">
        <f>IF('Relación Víctima_Denunciado '!J12=0,"-",'Relación Víctima_Denunciado '!J12/'Relación Víctima_Denunciado '!$L12)</f>
        <v>-</v>
      </c>
      <c r="J12" s="46" t="str">
        <f>IF('Relación Víctima_Denunciado '!K12=0,"-",'Relación Víctima_Denunciado '!K12/'Relación Víctima_Denunciado '!$L12)</f>
        <v>-</v>
      </c>
    </row>
    <row r="13" spans="2:10" ht="20.100000000000001" customHeight="1" thickBot="1" x14ac:dyDescent="0.25">
      <c r="B13" s="3" t="s">
        <v>238</v>
      </c>
      <c r="C13" s="46">
        <f>IF('Relación Víctima_Denunciado '!C13=0,"-",'Relación Víctima_Denunciado '!C13/'Relación Víctima_Denunciado '!$L13)</f>
        <v>9.5238095238095233E-2</v>
      </c>
      <c r="D13" s="46">
        <f>IF('Relación Víctima_Denunciado '!D13=0,"-",'Relación Víctima_Denunciado '!D13/'Relación Víctima_Denunciado '!$L13)</f>
        <v>9.5238095238095233E-2</v>
      </c>
      <c r="E13" s="46">
        <f>IF('Relación Víctima_Denunciado '!E13=0,"-",'Relación Víctima_Denunciado '!E13/'Relación Víctima_Denunciado '!$L13)</f>
        <v>0.42857142857142855</v>
      </c>
      <c r="F13" s="46">
        <f>IF('Relación Víctima_Denunciado '!F13=0,"-",'Relación Víctima_Denunciado '!F13/'Relación Víctima_Denunciado '!$L13)</f>
        <v>0.38095238095238093</v>
      </c>
      <c r="G13" s="46" t="str">
        <f>IF('Relación Víctima_Denunciado '!H13=0,"-",'Relación Víctima_Denunciado '!H13/'Relación Víctima_Denunciado '!$L13)</f>
        <v>-</v>
      </c>
      <c r="H13" s="46" t="str">
        <f>IF('Relación Víctima_Denunciado '!I13=0,"-",'Relación Víctima_Denunciado '!I13/'Relación Víctima_Denunciado '!$L13)</f>
        <v>-</v>
      </c>
      <c r="I13" s="46" t="str">
        <f>IF('Relación Víctima_Denunciado '!J13=0,"-",'Relación Víctima_Denunciado '!J13/'Relación Víctima_Denunciado '!$L13)</f>
        <v>-</v>
      </c>
      <c r="J13" s="46" t="str">
        <f>IF('Relación Víctima_Denunciado '!K13=0,"-",'Relación Víctima_Denunciado '!K13/'Relación Víctima_Denunciado '!$L13)</f>
        <v>-</v>
      </c>
    </row>
    <row r="14" spans="2:10" ht="20.100000000000001" customHeight="1" thickBot="1" x14ac:dyDescent="0.25">
      <c r="B14" s="3" t="s">
        <v>374</v>
      </c>
      <c r="C14" s="46">
        <f>IF('Relación Víctima_Denunciado '!C14=0,"-",'Relación Víctima_Denunciado '!C14/'Relación Víctima_Denunciado '!$L14)</f>
        <v>0.18933623503808489</v>
      </c>
      <c r="D14" s="46">
        <f>IF('Relación Víctima_Denunciado '!D14=0,"-",'Relación Víctima_Denunciado '!D14/'Relación Víctima_Denunciado '!$L14)</f>
        <v>0.16539717083786726</v>
      </c>
      <c r="E14" s="46">
        <f>IF('Relación Víctima_Denunciado '!E14=0,"-",'Relación Víctima_Denunciado '!E14/'Relación Víctima_Denunciado '!$L14)</f>
        <v>0.34494015233949943</v>
      </c>
      <c r="F14" s="46">
        <f>IF('Relación Víctima_Denunciado '!F14=0,"-",'Relación Víctima_Denunciado '!F14/'Relación Víctima_Denunciado '!$L14)</f>
        <v>0.30032644178454843</v>
      </c>
      <c r="G14" s="46" t="str">
        <f>IF('Relación Víctima_Denunciado '!H14=0,"-",'Relación Víctima_Denunciado '!H14/'Relación Víctima_Denunciado '!$L14)</f>
        <v>-</v>
      </c>
      <c r="H14" s="46" t="str">
        <f>IF('Relación Víctima_Denunciado '!I14=0,"-",'Relación Víctima_Denunciado '!I14/'Relación Víctima_Denunciado '!$L14)</f>
        <v>-</v>
      </c>
      <c r="I14" s="46" t="str">
        <f>IF('Relación Víctima_Denunciado '!J14=0,"-",'Relación Víctima_Denunciado '!J14/'Relación Víctima_Denunciado '!$L14)</f>
        <v>-</v>
      </c>
      <c r="J14" s="46" t="str">
        <f>IF('Relación Víctima_Denunciado '!K14=0,"-",'Relación Víctima_Denunciado '!K14/'Relación Víctima_Denunciado '!$L14)</f>
        <v>-</v>
      </c>
    </row>
    <row r="15" spans="2:10" ht="20.100000000000001" customHeight="1" thickBot="1" x14ac:dyDescent="0.25">
      <c r="B15" s="3"/>
      <c r="C15" s="46"/>
      <c r="D15" s="46"/>
      <c r="E15" s="46"/>
      <c r="F15" s="46"/>
      <c r="G15" s="46"/>
      <c r="H15" s="46"/>
      <c r="I15" s="46"/>
      <c r="J15" s="46"/>
    </row>
    <row r="16" spans="2:10" ht="20.100000000000001" customHeight="1" thickBot="1" x14ac:dyDescent="0.25">
      <c r="B16" s="47" t="s">
        <v>240</v>
      </c>
      <c r="C16" s="46"/>
      <c r="D16" s="46"/>
      <c r="E16" s="46"/>
      <c r="F16" s="46"/>
      <c r="G16" s="46"/>
      <c r="H16" s="46"/>
      <c r="I16" s="46"/>
      <c r="J16" s="46"/>
    </row>
    <row r="17" spans="2:10" ht="20.100000000000001" customHeight="1" thickBot="1" x14ac:dyDescent="0.25">
      <c r="B17" s="47" t="s">
        <v>247</v>
      </c>
      <c r="C17" s="46"/>
      <c r="D17" s="46"/>
      <c r="E17" s="46"/>
      <c r="F17" s="46"/>
      <c r="G17" s="46"/>
      <c r="H17" s="46"/>
      <c r="I17" s="46"/>
      <c r="J17" s="46"/>
    </row>
    <row r="18" spans="2:10" ht="20.100000000000001" customHeight="1" thickBot="1" x14ac:dyDescent="0.25">
      <c r="B18" s="3" t="s">
        <v>241</v>
      </c>
      <c r="C18" s="46">
        <f>IF('Relación Víctima_Denunciado '!C18=0,"-",'Relación Víctima_Denunciado '!C18/'Relación Víctima_Denunciado '!$L18)</f>
        <v>6.25E-2</v>
      </c>
      <c r="D18" s="46">
        <f>IF('Relación Víctima_Denunciado '!D18=0,"-",'Relación Víctima_Denunciado '!D18/'Relación Víctima_Denunciado '!$L18)</f>
        <v>8.0357142857142863E-2</v>
      </c>
      <c r="E18" s="46">
        <f>IF('Relación Víctima_Denunciado '!E18=0,"-",'Relación Víctima_Denunciado '!E18/'Relación Víctima_Denunciado '!$L18)</f>
        <v>0.4107142857142857</v>
      </c>
      <c r="F18" s="46">
        <f>IF('Relación Víctima_Denunciado '!F18=0,"-",'Relación Víctima_Denunciado '!F18/'Relación Víctima_Denunciado '!$L18)</f>
        <v>0.44642857142857145</v>
      </c>
      <c r="G18" s="46" t="str">
        <f>IF('Relación Víctima_Denunciado '!H18=0,"-",'Relación Víctima_Denunciado '!H18/'Relación Víctima_Denunciado '!$L18)</f>
        <v>-</v>
      </c>
      <c r="H18" s="46" t="str">
        <f>IF('Relación Víctima_Denunciado '!I18=0,"-",'Relación Víctima_Denunciado '!I18/'Relación Víctima_Denunciado '!$L18)</f>
        <v>-</v>
      </c>
      <c r="I18" s="46" t="str">
        <f>IF('Relación Víctima_Denunciado '!J18=0,"-",'Relación Víctima_Denunciado '!J18/'Relación Víctima_Denunciado '!$L18)</f>
        <v>-</v>
      </c>
      <c r="J18" s="46" t="str">
        <f>IF('Relación Víctima_Denunciado '!K18=0,"-",'Relación Víctima_Denunciado '!K18/'Relación Víctima_Denunciado '!$L18)</f>
        <v>-</v>
      </c>
    </row>
    <row r="19" spans="2:10" ht="20.100000000000001" customHeight="1" thickBot="1" x14ac:dyDescent="0.25">
      <c r="B19" s="3" t="s">
        <v>242</v>
      </c>
      <c r="C19" s="46">
        <f>IF('Relación Víctima_Denunciado '!C19=0,"-",'Relación Víctima_Denunciado '!C19/'Relación Víctima_Denunciado '!$L19)</f>
        <v>0.15063291139240506</v>
      </c>
      <c r="D19" s="46">
        <f>IF('Relación Víctima_Denunciado '!D19=0,"-",'Relación Víctima_Denunciado '!D19/'Relación Víctima_Denunciado '!$L19)</f>
        <v>6.8354430379746839E-2</v>
      </c>
      <c r="E19" s="46">
        <f>IF('Relación Víctima_Denunciado '!E19=0,"-",'Relación Víctima_Denunciado '!E19/'Relación Víctima_Denunciado '!$L19)</f>
        <v>0.30759493670886073</v>
      </c>
      <c r="F19" s="46">
        <f>IF('Relación Víctima_Denunciado '!F19=0,"-",'Relación Víctima_Denunciado '!F19/'Relación Víctima_Denunciado '!$L19)</f>
        <v>0.47341772151898737</v>
      </c>
      <c r="G19" s="46" t="str">
        <f>IF('Relación Víctima_Denunciado '!H19=0,"-",'Relación Víctima_Denunciado '!H19/'Relación Víctima_Denunciado '!$L19)</f>
        <v>-</v>
      </c>
      <c r="H19" s="46" t="str">
        <f>IF('Relación Víctima_Denunciado '!I19=0,"-",'Relación Víctima_Denunciado '!I19/'Relación Víctima_Denunciado '!$L19)</f>
        <v>-</v>
      </c>
      <c r="I19" s="46" t="str">
        <f>IF('Relación Víctima_Denunciado '!J19=0,"-",'Relación Víctima_Denunciado '!J19/'Relación Víctima_Denunciado '!$L19)</f>
        <v>-</v>
      </c>
      <c r="J19" s="46" t="str">
        <f>IF('Relación Víctima_Denunciado '!K19=0,"-",'Relación Víctima_Denunciado '!K19/'Relación Víctima_Denunciado '!$L19)</f>
        <v>-</v>
      </c>
    </row>
    <row r="20" spans="2:10" ht="20.100000000000001" customHeight="1" thickBot="1" x14ac:dyDescent="0.25">
      <c r="B20" s="3" t="s">
        <v>243</v>
      </c>
      <c r="C20" s="46">
        <f>IF('Relación Víctima_Denunciado '!C20=0,"-",'Relación Víctima_Denunciado '!C20/'Relación Víctima_Denunciado '!$L20)</f>
        <v>0.12837837837837837</v>
      </c>
      <c r="D20" s="46">
        <f>IF('Relación Víctima_Denunciado '!D20=0,"-",'Relación Víctima_Denunciado '!D20/'Relación Víctima_Denunciado '!$L20)</f>
        <v>6.0810810810810814E-2</v>
      </c>
      <c r="E20" s="46">
        <f>IF('Relación Víctima_Denunciado '!E20=0,"-",'Relación Víctima_Denunciado '!E20/'Relación Víctima_Denunciado '!$L20)</f>
        <v>0.46621621621621623</v>
      </c>
      <c r="F20" s="46">
        <f>IF('Relación Víctima_Denunciado '!F20=0,"-",'Relación Víctima_Denunciado '!F20/'Relación Víctima_Denunciado '!$L20)</f>
        <v>0.33783783783783783</v>
      </c>
      <c r="G20" s="46" t="str">
        <f>IF('Relación Víctima_Denunciado '!H20=0,"-",'Relación Víctima_Denunciado '!H20/'Relación Víctima_Denunciado '!$L20)</f>
        <v>-</v>
      </c>
      <c r="H20" s="46">
        <f>IF('Relación Víctima_Denunciado '!I20=0,"-",'Relación Víctima_Denunciado '!I20/'Relación Víctima_Denunciado '!$L20)</f>
        <v>6.7567567567567571E-3</v>
      </c>
      <c r="I20" s="46" t="str">
        <f>IF('Relación Víctima_Denunciado '!J20=0,"-",'Relación Víctima_Denunciado '!J20/'Relación Víctima_Denunciado '!$L20)</f>
        <v>-</v>
      </c>
      <c r="J20" s="46" t="str">
        <f>IF('Relación Víctima_Denunciado '!K20=0,"-",'Relación Víctima_Denunciado '!K20/'Relación Víctima_Denunciado '!$L20)</f>
        <v>-</v>
      </c>
    </row>
    <row r="21" spans="2:10" ht="20.100000000000001" customHeight="1" thickBot="1" x14ac:dyDescent="0.25">
      <c r="B21" s="3"/>
      <c r="C21" s="46"/>
      <c r="D21" s="46"/>
      <c r="E21" s="46"/>
      <c r="F21" s="46"/>
      <c r="G21" s="46"/>
      <c r="H21" s="46"/>
      <c r="I21" s="46"/>
      <c r="J21" s="46"/>
    </row>
    <row r="22" spans="2:10" ht="20.100000000000001" customHeight="1" thickBot="1" x14ac:dyDescent="0.25">
      <c r="B22" s="47" t="s">
        <v>166</v>
      </c>
      <c r="C22" s="46"/>
      <c r="D22" s="46"/>
      <c r="E22" s="46"/>
      <c r="F22" s="46"/>
      <c r="G22" s="46"/>
      <c r="H22" s="46"/>
      <c r="I22" s="46"/>
      <c r="J22" s="46"/>
    </row>
    <row r="23" spans="2:10" ht="20.100000000000001" customHeight="1" thickBot="1" x14ac:dyDescent="0.25">
      <c r="B23" s="3" t="s">
        <v>245</v>
      </c>
      <c r="C23" s="46">
        <f>IF('Relación Víctima_Denunciado '!C23=0,"-",'Relación Víctima_Denunciado '!C23/'Relación Víctima_Denunciado '!$L23)</f>
        <v>0.25</v>
      </c>
      <c r="D23" s="46">
        <f>IF('Relación Víctima_Denunciado '!D23=0,"-",'Relación Víctima_Denunciado '!D23/'Relación Víctima_Denunciado '!$L23)</f>
        <v>0.25</v>
      </c>
      <c r="E23" s="46">
        <f>IF('Relación Víctima_Denunciado '!E23=0,"-",'Relación Víctima_Denunciado '!E23/'Relación Víctima_Denunciado '!$L23)</f>
        <v>0.25</v>
      </c>
      <c r="F23" s="46">
        <f>IF('Relación Víctima_Denunciado '!F23=0,"-",'Relación Víctima_Denunciado '!F23/'Relación Víctima_Denunciado '!$L23)</f>
        <v>0.25</v>
      </c>
      <c r="G23" s="46" t="str">
        <f>IF('Relación Víctima_Denunciado '!H23=0,"-",'Relación Víctima_Denunciado '!H23/'Relación Víctima_Denunciado '!$L23)</f>
        <v>-</v>
      </c>
      <c r="H23" s="46" t="str">
        <f>IF('Relación Víctima_Denunciado '!I23=0,"-",'Relación Víctima_Denunciado '!I23/'Relación Víctima_Denunciado '!$L23)</f>
        <v>-</v>
      </c>
      <c r="I23" s="46" t="str">
        <f>IF('Relación Víctima_Denunciado '!J23=0,"-",'Relación Víctima_Denunciado '!J23/'Relación Víctima_Denunciado '!$L23)</f>
        <v>-</v>
      </c>
      <c r="J23" s="46" t="str">
        <f>IF('Relación Víctima_Denunciado '!K23=0,"-",'Relación Víctima_Denunciado '!K23/'Relación Víctima_Denunciado '!$L23)</f>
        <v>-</v>
      </c>
    </row>
    <row r="24" spans="2:10" ht="20.100000000000001" customHeight="1" thickBot="1" x14ac:dyDescent="0.25">
      <c r="B24" s="3" t="s">
        <v>246</v>
      </c>
      <c r="C24" s="46">
        <f>IF('Relación Víctima_Denunciado '!C24=0,"-",'Relación Víctima_Denunciado '!C24/'Relación Víctima_Denunciado '!$L24)</f>
        <v>0.125</v>
      </c>
      <c r="D24" s="46" t="str">
        <f>IF('Relación Víctima_Denunciado '!D24=0,"-",'Relación Víctima_Denunciado '!D24/'Relación Víctima_Denunciado '!$L24)</f>
        <v>-</v>
      </c>
      <c r="E24" s="46">
        <f>IF('Relación Víctima_Denunciado '!E24=0,"-",'Relación Víctima_Denunciado '!E24/'Relación Víctima_Denunciado '!$L24)</f>
        <v>0.375</v>
      </c>
      <c r="F24" s="46">
        <f>IF('Relación Víctima_Denunciado '!F24=0,"-",'Relación Víctima_Denunciado '!F24/'Relación Víctima_Denunciado '!$L24)</f>
        <v>0.5</v>
      </c>
      <c r="G24" s="46" t="str">
        <f>IF('Relación Víctima_Denunciado '!H24=0,"-",'Relación Víctima_Denunciado '!H24/'Relación Víctima_Denunciado '!$L24)</f>
        <v>-</v>
      </c>
      <c r="H24" s="46" t="str">
        <f>IF('Relación Víctima_Denunciado '!I24=0,"-",'Relación Víctima_Denunciado '!I24/'Relación Víctima_Denunciado '!$L24)</f>
        <v>-</v>
      </c>
      <c r="I24" s="46" t="str">
        <f>IF('Relación Víctima_Denunciado '!J24=0,"-",'Relación Víctima_Denunciado '!J24/'Relación Víctima_Denunciado '!$L24)</f>
        <v>-</v>
      </c>
      <c r="J24" s="46" t="str">
        <f>IF('Relación Víctima_Denunciado '!K24=0,"-",'Relación Víctima_Denunciado '!K24/'Relación Víctima_Denunciado '!$L24)</f>
        <v>-</v>
      </c>
    </row>
    <row r="25" spans="2:10" ht="20.100000000000001" customHeight="1" thickBot="1" x14ac:dyDescent="0.25">
      <c r="B25" s="4" t="s">
        <v>248</v>
      </c>
      <c r="C25" s="46">
        <f>IF('Relación Víctima_Denunciado '!C25=0,"-",'Relación Víctima_Denunciado '!C25/'Relación Víctima_Denunciado '!$L25)</f>
        <v>0.18556701030927836</v>
      </c>
      <c r="D25" s="46">
        <f>IF('Relación Víctima_Denunciado '!D25=0,"-",'Relación Víctima_Denunciado '!D25/'Relación Víctima_Denunciado '!$L25)</f>
        <v>1.0309278350515464E-2</v>
      </c>
      <c r="E25" s="46">
        <f>IF('Relación Víctima_Denunciado '!E25=0,"-",'Relación Víctima_Denunciado '!E25/'Relación Víctima_Denunciado '!$L25)</f>
        <v>0.28865979381443296</v>
      </c>
      <c r="F25" s="46">
        <f>IF('Relación Víctima_Denunciado '!F25=0,"-",'Relación Víctima_Denunciado '!F25/'Relación Víctima_Denunciado '!$L25)</f>
        <v>0.50515463917525771</v>
      </c>
      <c r="G25" s="46" t="str">
        <f>IF('Relación Víctima_Denunciado '!H25=0,"-",'Relación Víctima_Denunciado '!H25/'Relación Víctima_Denunciado '!$L25)</f>
        <v>-</v>
      </c>
      <c r="H25" s="46" t="str">
        <f>IF('Relación Víctima_Denunciado '!I25=0,"-",'Relación Víctima_Denunciado '!I25/'Relación Víctima_Denunciado '!$L25)</f>
        <v>-</v>
      </c>
      <c r="I25" s="46">
        <f>IF('Relación Víctima_Denunciado '!J25=0,"-",'Relación Víctima_Denunciado '!J25/'Relación Víctima_Denunciado '!$L25)</f>
        <v>1.0309278350515464E-2</v>
      </c>
      <c r="J25" s="46" t="str">
        <f>IF('Relación Víctima_Denunciado '!K25=0,"-",'Relación Víctima_Denunciado '!K25/'Relación Víctima_Denunciado '!$L25)</f>
        <v>-</v>
      </c>
    </row>
    <row r="26" spans="2:10" ht="20.100000000000001" customHeight="1" thickBot="1" x14ac:dyDescent="0.25">
      <c r="B26" s="5" t="s">
        <v>244</v>
      </c>
      <c r="C26" s="46">
        <f>IF('Relación Víctima_Denunciado '!C26=0,"-",'Relación Víctima_Denunciado '!C26/'Relación Víctima_Denunciado '!$L26)</f>
        <v>0.15154349859681945</v>
      </c>
      <c r="D26" s="46">
        <f>IF('Relación Víctima_Denunciado '!D26=0,"-",'Relación Víctima_Denunciado '!D26/'Relación Víctima_Denunciado '!$L26)</f>
        <v>8.0449017773620207E-2</v>
      </c>
      <c r="E26" s="46">
        <f>IF('Relación Víctima_Denunciado '!E26=0,"-",'Relación Víctima_Denunciado '!E26/'Relación Víctima_Denunciado '!$L26)</f>
        <v>0.30402245088868102</v>
      </c>
      <c r="F26" s="46">
        <f>IF('Relación Víctima_Denunciado '!F26=0,"-",'Relación Víctima_Denunciado '!F26/'Relación Víctima_Denunciado '!$L26)</f>
        <v>0.46304957904583721</v>
      </c>
      <c r="G26" s="46" t="str">
        <f>IF('Relación Víctima_Denunciado '!H26=0,"-",'Relación Víctima_Denunciado '!H26/'Relación Víctima_Denunciado '!$L26)</f>
        <v>-</v>
      </c>
      <c r="H26" s="46" t="str">
        <f>IF('Relación Víctima_Denunciado '!I26=0,"-",'Relación Víctima_Denunciado '!I26/'Relación Víctima_Denunciado '!$L26)</f>
        <v>-</v>
      </c>
      <c r="I26" s="46" t="str">
        <f>IF('Relación Víctima_Denunciado '!J26=0,"-",'Relación Víctima_Denunciado '!J26/'Relación Víctima_Denunciado '!$L26)</f>
        <v>-</v>
      </c>
      <c r="J26" s="46">
        <f>IF('Relación Víctima_Denunciado '!K26=0,"-",'Relación Víctima_Denunciado '!K26/'Relación Víctima_Denunciado '!$L26)</f>
        <v>9.3545369504209543E-4</v>
      </c>
    </row>
  </sheetData>
  <mergeCells count="1">
    <mergeCell ref="C9:J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U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3" width="11" bestFit="1" customWidth="1"/>
    <col min="4" max="4" width="10.5" bestFit="1" customWidth="1"/>
    <col min="5" max="5" width="10.75" bestFit="1" customWidth="1"/>
    <col min="6" max="6" width="10.75" customWidth="1"/>
    <col min="7" max="7" width="10.625" bestFit="1" customWidth="1"/>
    <col min="8" max="8" width="14.875" bestFit="1" customWidth="1"/>
    <col min="9" max="9" width="12.625" bestFit="1" customWidth="1"/>
    <col min="10" max="11" width="11.875" bestFit="1" customWidth="1"/>
    <col min="12" max="12" width="12" customWidth="1"/>
    <col min="13" max="13" width="15" customWidth="1"/>
    <col min="14" max="14" width="11.375" bestFit="1" customWidth="1"/>
    <col min="15" max="15" width="7.25" bestFit="1" customWidth="1"/>
    <col min="16" max="16" width="12.75" bestFit="1" customWidth="1"/>
    <col min="17" max="17" width="14.125" bestFit="1" customWidth="1"/>
    <col min="18" max="21" width="15" customWidth="1"/>
  </cols>
  <sheetData>
    <row r="9" spans="2:21" ht="48.2" customHeight="1" x14ac:dyDescent="0.2">
      <c r="C9" s="90" t="s">
        <v>127</v>
      </c>
      <c r="D9" s="90" t="s">
        <v>128</v>
      </c>
      <c r="E9" s="90" t="s">
        <v>129</v>
      </c>
      <c r="F9" s="90" t="s">
        <v>237</v>
      </c>
      <c r="G9" s="88" t="s">
        <v>130</v>
      </c>
      <c r="H9" s="90" t="s">
        <v>146</v>
      </c>
      <c r="I9" s="90" t="s">
        <v>131</v>
      </c>
      <c r="J9" s="90" t="s">
        <v>132</v>
      </c>
      <c r="K9" s="91"/>
      <c r="L9" s="91"/>
      <c r="M9" s="90" t="s">
        <v>133</v>
      </c>
      <c r="N9" s="90" t="s">
        <v>134</v>
      </c>
      <c r="O9" s="90" t="s">
        <v>135</v>
      </c>
      <c r="P9" s="91" t="s">
        <v>136</v>
      </c>
      <c r="Q9" s="91" t="s">
        <v>137</v>
      </c>
      <c r="R9" s="88" t="s">
        <v>138</v>
      </c>
      <c r="S9" s="88" t="s">
        <v>139</v>
      </c>
      <c r="T9" s="88" t="s">
        <v>205</v>
      </c>
      <c r="U9" s="88" t="s">
        <v>140</v>
      </c>
    </row>
    <row r="10" spans="2:21" ht="81" customHeight="1" thickBot="1" x14ac:dyDescent="0.25">
      <c r="C10" s="90"/>
      <c r="D10" s="90"/>
      <c r="E10" s="90"/>
      <c r="F10" s="90"/>
      <c r="G10" s="92"/>
      <c r="H10" s="90"/>
      <c r="I10" s="90"/>
      <c r="J10" s="43" t="s">
        <v>141</v>
      </c>
      <c r="K10" s="43" t="s">
        <v>142</v>
      </c>
      <c r="L10" s="43" t="s">
        <v>143</v>
      </c>
      <c r="M10" s="90"/>
      <c r="N10" s="90"/>
      <c r="O10" s="43" t="s">
        <v>34</v>
      </c>
      <c r="P10" s="43" t="s">
        <v>144</v>
      </c>
      <c r="Q10" s="43" t="s">
        <v>145</v>
      </c>
      <c r="R10" s="89"/>
      <c r="S10" s="89"/>
      <c r="T10" s="89"/>
      <c r="U10" s="89"/>
    </row>
    <row r="11" spans="2:21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</row>
    <row r="12" spans="2:21" ht="20.100000000000001" customHeight="1" thickBot="1" x14ac:dyDescent="0.25">
      <c r="B12" s="3" t="s">
        <v>195</v>
      </c>
      <c r="C12" s="28">
        <v>554</v>
      </c>
      <c r="D12" s="28">
        <v>276</v>
      </c>
      <c r="E12" s="28">
        <v>278</v>
      </c>
      <c r="F12" s="28">
        <v>3</v>
      </c>
      <c r="G12" s="28">
        <v>683</v>
      </c>
      <c r="H12" s="28">
        <v>23</v>
      </c>
      <c r="I12" s="28">
        <v>0</v>
      </c>
      <c r="J12" s="28">
        <v>436</v>
      </c>
      <c r="K12" s="28">
        <v>5</v>
      </c>
      <c r="L12" s="28">
        <v>178</v>
      </c>
      <c r="M12" s="28">
        <v>17</v>
      </c>
      <c r="N12" s="28">
        <v>24</v>
      </c>
      <c r="O12" s="28">
        <v>11</v>
      </c>
      <c r="P12" s="28">
        <v>4</v>
      </c>
      <c r="Q12" s="28">
        <v>7</v>
      </c>
      <c r="R12" s="50">
        <f>O12/G12</f>
        <v>1.6105417276720352E-2</v>
      </c>
      <c r="S12" s="50">
        <f>O12/C12</f>
        <v>1.9855595667870037E-2</v>
      </c>
      <c r="T12" s="49">
        <f>'Órdenes según Instancia'!AB13/'Denuncias-Renuncias'!G12</f>
        <v>0.25768667642752563</v>
      </c>
      <c r="U12" s="49">
        <f>'Órdenes según Instancia'!AB13/'Denuncias-Renuncias'!C12</f>
        <v>0.3176895306859206</v>
      </c>
    </row>
    <row r="13" spans="2:21" ht="20.100000000000001" customHeight="1" thickBot="1" x14ac:dyDescent="0.25">
      <c r="B13" s="3" t="s">
        <v>238</v>
      </c>
      <c r="C13" s="28">
        <v>262</v>
      </c>
      <c r="D13" s="28">
        <v>177</v>
      </c>
      <c r="E13" s="28">
        <v>85</v>
      </c>
      <c r="F13" s="28">
        <v>0</v>
      </c>
      <c r="G13" s="28">
        <v>280</v>
      </c>
      <c r="H13" s="28">
        <v>1</v>
      </c>
      <c r="I13" s="28">
        <v>0</v>
      </c>
      <c r="J13" s="28">
        <v>190</v>
      </c>
      <c r="K13" s="28">
        <v>2</v>
      </c>
      <c r="L13" s="28">
        <v>65</v>
      </c>
      <c r="M13" s="28">
        <v>18</v>
      </c>
      <c r="N13" s="28">
        <v>4</v>
      </c>
      <c r="O13" s="28">
        <v>41</v>
      </c>
      <c r="P13" s="28">
        <v>24</v>
      </c>
      <c r="Q13" s="28">
        <v>17</v>
      </c>
      <c r="R13" s="50">
        <f t="shared" ref="R13:R26" si="0">O13/G13</f>
        <v>0.14642857142857144</v>
      </c>
      <c r="S13" s="50">
        <f t="shared" ref="S13:S26" si="1">O13/C13</f>
        <v>0.15648854961832062</v>
      </c>
      <c r="T13" s="49">
        <f>'Órdenes según Instancia'!AB14/'Denuncias-Renuncias'!G13</f>
        <v>0.3</v>
      </c>
      <c r="U13" s="49">
        <f>'Órdenes según Instancia'!AB14/'Denuncias-Renuncias'!C13</f>
        <v>0.32061068702290074</v>
      </c>
    </row>
    <row r="14" spans="2:21" ht="20.100000000000001" customHeight="1" thickBot="1" x14ac:dyDescent="0.25">
      <c r="B14" s="3" t="s">
        <v>374</v>
      </c>
      <c r="C14" s="28">
        <v>4690</v>
      </c>
      <c r="D14" s="28">
        <v>2585</v>
      </c>
      <c r="E14" s="28">
        <v>2105</v>
      </c>
      <c r="F14" s="28">
        <v>28</v>
      </c>
      <c r="G14" s="28">
        <v>4875</v>
      </c>
      <c r="H14" s="28">
        <v>58</v>
      </c>
      <c r="I14" s="28">
        <v>22</v>
      </c>
      <c r="J14" s="28">
        <v>3234</v>
      </c>
      <c r="K14" s="28">
        <v>389</v>
      </c>
      <c r="L14" s="28">
        <v>533</v>
      </c>
      <c r="M14" s="28">
        <v>635</v>
      </c>
      <c r="N14" s="28">
        <v>4</v>
      </c>
      <c r="O14" s="28">
        <v>631</v>
      </c>
      <c r="P14" s="28">
        <v>359</v>
      </c>
      <c r="Q14" s="28">
        <v>272</v>
      </c>
      <c r="R14" s="50">
        <f t="shared" si="0"/>
        <v>0.12943589743589742</v>
      </c>
      <c r="S14" s="50">
        <f t="shared" si="1"/>
        <v>0.13454157782515991</v>
      </c>
      <c r="T14" s="49">
        <f>'Órdenes según Instancia'!AB15/'Denuncias-Renuncias'!G14</f>
        <v>0.18851282051282051</v>
      </c>
      <c r="U14" s="49">
        <f>'Órdenes según Instancia'!AB15/'Denuncias-Renuncias'!C14</f>
        <v>0.19594882729211088</v>
      </c>
    </row>
    <row r="15" spans="2:21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50"/>
      <c r="S15" s="50"/>
      <c r="T15" s="49"/>
      <c r="U15" s="49"/>
    </row>
    <row r="16" spans="2:21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50"/>
      <c r="S16" s="50"/>
      <c r="T16" s="49"/>
      <c r="U16" s="49"/>
    </row>
    <row r="17" spans="2:21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50"/>
      <c r="S17" s="50"/>
      <c r="T17" s="49"/>
      <c r="U17" s="49"/>
    </row>
    <row r="18" spans="2:21" ht="20.100000000000001" customHeight="1" thickBot="1" x14ac:dyDescent="0.25">
      <c r="B18" s="3" t="s">
        <v>241</v>
      </c>
      <c r="C18" s="28">
        <v>597</v>
      </c>
      <c r="D18" s="28">
        <v>388</v>
      </c>
      <c r="E18" s="28">
        <v>209</v>
      </c>
      <c r="F18" s="28">
        <v>0</v>
      </c>
      <c r="G18" s="28">
        <v>597</v>
      </c>
      <c r="H18" s="28">
        <v>0</v>
      </c>
      <c r="I18" s="28">
        <v>0</v>
      </c>
      <c r="J18" s="28">
        <v>496</v>
      </c>
      <c r="K18" s="28">
        <v>5</v>
      </c>
      <c r="L18" s="28">
        <v>19</v>
      </c>
      <c r="M18" s="28">
        <v>71</v>
      </c>
      <c r="N18" s="28">
        <v>6</v>
      </c>
      <c r="O18" s="28">
        <v>85</v>
      </c>
      <c r="P18" s="28">
        <v>49</v>
      </c>
      <c r="Q18" s="28">
        <v>36</v>
      </c>
      <c r="R18" s="50"/>
      <c r="S18" s="50">
        <f t="shared" si="1"/>
        <v>0.14237855946398659</v>
      </c>
      <c r="T18" s="49">
        <f>'Órdenes según Instancia'!AB19/'Denuncias-Renuncias'!G18</f>
        <v>0.18760469011725292</v>
      </c>
      <c r="U18" s="49">
        <f>'Órdenes según Instancia'!AB19/'Denuncias-Renuncias'!C18</f>
        <v>0.18760469011725292</v>
      </c>
    </row>
    <row r="19" spans="2:21" ht="20.100000000000001" customHeight="1" thickBot="1" x14ac:dyDescent="0.25">
      <c r="B19" s="3" t="s">
        <v>242</v>
      </c>
      <c r="C19" s="28">
        <v>3947</v>
      </c>
      <c r="D19" s="28">
        <v>3325</v>
      </c>
      <c r="E19" s="28">
        <v>622</v>
      </c>
      <c r="F19" s="28">
        <v>1</v>
      </c>
      <c r="G19" s="28">
        <v>3955</v>
      </c>
      <c r="H19" s="28">
        <v>22</v>
      </c>
      <c r="I19" s="28">
        <v>2</v>
      </c>
      <c r="J19" s="28">
        <v>2340</v>
      </c>
      <c r="K19" s="28">
        <v>60</v>
      </c>
      <c r="L19" s="28">
        <v>252</v>
      </c>
      <c r="M19" s="28">
        <v>1098</v>
      </c>
      <c r="N19" s="28">
        <v>181</v>
      </c>
      <c r="O19" s="28">
        <v>398</v>
      </c>
      <c r="P19" s="28">
        <v>318</v>
      </c>
      <c r="Q19" s="28">
        <v>80</v>
      </c>
      <c r="R19" s="50">
        <f t="shared" si="0"/>
        <v>0.10063211125158028</v>
      </c>
      <c r="S19" s="50">
        <f t="shared" si="1"/>
        <v>0.10083607803394984</v>
      </c>
      <c r="T19" s="49">
        <f>'Órdenes según Instancia'!AB20/'Denuncias-Renuncias'!G19</f>
        <v>0.19974715549936789</v>
      </c>
      <c r="U19" s="49">
        <f>'Órdenes según Instancia'!AB20/'Denuncias-Renuncias'!C19</f>
        <v>0.20015201418799089</v>
      </c>
    </row>
    <row r="20" spans="2:21" ht="20.100000000000001" customHeight="1" thickBot="1" x14ac:dyDescent="0.25">
      <c r="B20" s="3" t="s">
        <v>243</v>
      </c>
      <c r="C20" s="28">
        <v>388</v>
      </c>
      <c r="D20" s="28">
        <v>210</v>
      </c>
      <c r="E20" s="28">
        <v>178</v>
      </c>
      <c r="F20" s="28">
        <v>3</v>
      </c>
      <c r="G20" s="28">
        <v>430</v>
      </c>
      <c r="H20" s="28">
        <v>2</v>
      </c>
      <c r="I20" s="28">
        <v>0</v>
      </c>
      <c r="J20" s="28">
        <v>213</v>
      </c>
      <c r="K20" s="28">
        <v>18</v>
      </c>
      <c r="L20" s="28">
        <v>188</v>
      </c>
      <c r="M20" s="28">
        <v>7</v>
      </c>
      <c r="N20" s="28">
        <v>2</v>
      </c>
      <c r="O20" s="28">
        <v>108</v>
      </c>
      <c r="P20" s="28">
        <v>62</v>
      </c>
      <c r="Q20" s="28">
        <v>46</v>
      </c>
      <c r="R20" s="50">
        <f t="shared" si="0"/>
        <v>0.25116279069767444</v>
      </c>
      <c r="S20" s="50">
        <f t="shared" si="1"/>
        <v>0.27835051546391754</v>
      </c>
      <c r="T20" s="49">
        <f>'Órdenes según Instancia'!AB21/'Denuncias-Renuncias'!G20</f>
        <v>0.34186046511627904</v>
      </c>
      <c r="U20" s="49">
        <f>'Órdenes según Instancia'!AB21/'Denuncias-Renuncias'!C20</f>
        <v>0.37886597938144329</v>
      </c>
    </row>
    <row r="21" spans="2:21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50"/>
      <c r="S21" s="50"/>
      <c r="T21" s="49"/>
      <c r="U21" s="49"/>
    </row>
    <row r="22" spans="2:21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50"/>
      <c r="S22" s="50"/>
      <c r="T22" s="49"/>
      <c r="U22" s="49"/>
    </row>
    <row r="23" spans="2:21" ht="20.100000000000001" customHeight="1" thickBot="1" x14ac:dyDescent="0.25">
      <c r="B23" s="3" t="s">
        <v>245</v>
      </c>
      <c r="C23" s="28">
        <v>15</v>
      </c>
      <c r="D23" s="28">
        <v>13</v>
      </c>
      <c r="E23" s="28">
        <v>2</v>
      </c>
      <c r="F23" s="28">
        <v>0</v>
      </c>
      <c r="G23" s="28">
        <v>15</v>
      </c>
      <c r="H23" s="28">
        <v>0</v>
      </c>
      <c r="I23" s="28">
        <v>0</v>
      </c>
      <c r="J23" s="28">
        <v>14</v>
      </c>
      <c r="K23" s="28">
        <v>0</v>
      </c>
      <c r="L23" s="28">
        <v>1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50">
        <f t="shared" si="0"/>
        <v>0</v>
      </c>
      <c r="S23" s="50">
        <f t="shared" si="1"/>
        <v>0</v>
      </c>
      <c r="T23" s="49">
        <f>'Órdenes según Instancia'!AB24/'Denuncias-Renuncias'!G23</f>
        <v>0.26666666666666666</v>
      </c>
      <c r="U23" s="49">
        <f>'Órdenes según Instancia'!AB24/'Denuncias-Renuncias'!C23</f>
        <v>0.26666666666666666</v>
      </c>
    </row>
    <row r="24" spans="2:21" ht="20.100000000000001" customHeight="1" thickBot="1" x14ac:dyDescent="0.25">
      <c r="B24" s="3" t="s">
        <v>246</v>
      </c>
      <c r="C24" s="28">
        <v>40</v>
      </c>
      <c r="D24" s="28">
        <v>25</v>
      </c>
      <c r="E24" s="28">
        <v>15</v>
      </c>
      <c r="F24" s="28">
        <v>0</v>
      </c>
      <c r="G24" s="28">
        <v>40</v>
      </c>
      <c r="H24" s="28">
        <v>0</v>
      </c>
      <c r="I24" s="28">
        <v>0</v>
      </c>
      <c r="J24" s="28">
        <v>38</v>
      </c>
      <c r="K24" s="28">
        <v>2</v>
      </c>
      <c r="L24" s="28">
        <v>0</v>
      </c>
      <c r="M24" s="28">
        <v>0</v>
      </c>
      <c r="N24" s="28">
        <v>0</v>
      </c>
      <c r="O24" s="28">
        <v>5</v>
      </c>
      <c r="P24" s="28">
        <v>5</v>
      </c>
      <c r="Q24" s="28">
        <v>0</v>
      </c>
      <c r="R24" s="50">
        <f t="shared" si="0"/>
        <v>0.125</v>
      </c>
      <c r="S24" s="50">
        <f t="shared" si="1"/>
        <v>0.125</v>
      </c>
      <c r="T24" s="49">
        <f>'Órdenes según Instancia'!AB25/'Denuncias-Renuncias'!G24</f>
        <v>0.2</v>
      </c>
      <c r="U24" s="49">
        <f>'Órdenes según Instancia'!AB25/'Denuncias-Renuncias'!C24</f>
        <v>0.2</v>
      </c>
    </row>
    <row r="25" spans="2:21" ht="20.100000000000001" customHeight="1" thickBot="1" x14ac:dyDescent="0.25">
      <c r="B25" s="4" t="s">
        <v>248</v>
      </c>
      <c r="C25" s="28">
        <v>198</v>
      </c>
      <c r="D25" s="28">
        <v>168</v>
      </c>
      <c r="E25" s="28">
        <v>30</v>
      </c>
      <c r="F25" s="28">
        <v>1</v>
      </c>
      <c r="G25" s="28">
        <v>198</v>
      </c>
      <c r="H25" s="28">
        <v>26</v>
      </c>
      <c r="I25" s="28">
        <v>0</v>
      </c>
      <c r="J25" s="28">
        <v>142</v>
      </c>
      <c r="K25" s="28">
        <v>0</v>
      </c>
      <c r="L25" s="28">
        <v>6</v>
      </c>
      <c r="M25" s="28">
        <v>24</v>
      </c>
      <c r="N25" s="28">
        <v>0</v>
      </c>
      <c r="O25" s="28">
        <v>13</v>
      </c>
      <c r="P25" s="28">
        <v>11</v>
      </c>
      <c r="Q25" s="28">
        <v>2</v>
      </c>
      <c r="R25" s="50">
        <f t="shared" si="0"/>
        <v>6.5656565656565663E-2</v>
      </c>
      <c r="S25" s="50">
        <f t="shared" si="1"/>
        <v>6.5656565656565663E-2</v>
      </c>
      <c r="T25" s="49">
        <f>'Órdenes según Instancia'!AB26/'Denuncias-Renuncias'!G25</f>
        <v>0.48484848484848486</v>
      </c>
      <c r="U25" s="49">
        <f>'Órdenes según Instancia'!AB26/'Denuncias-Renuncias'!C25</f>
        <v>0.48484848484848486</v>
      </c>
    </row>
    <row r="26" spans="2:21" ht="20.100000000000001" customHeight="1" thickBot="1" x14ac:dyDescent="0.25">
      <c r="B26" s="5" t="s">
        <v>244</v>
      </c>
      <c r="C26" s="28">
        <v>3670</v>
      </c>
      <c r="D26" s="28">
        <v>2886</v>
      </c>
      <c r="E26" s="28">
        <v>784</v>
      </c>
      <c r="F26" s="28">
        <v>1</v>
      </c>
      <c r="G26" s="28">
        <v>3691</v>
      </c>
      <c r="H26" s="28">
        <v>63</v>
      </c>
      <c r="I26" s="28">
        <v>8</v>
      </c>
      <c r="J26" s="28">
        <v>3070</v>
      </c>
      <c r="K26" s="28">
        <v>46</v>
      </c>
      <c r="L26" s="28">
        <v>303</v>
      </c>
      <c r="M26" s="28">
        <v>195</v>
      </c>
      <c r="N26" s="28">
        <v>6</v>
      </c>
      <c r="O26" s="28">
        <v>536</v>
      </c>
      <c r="P26" s="28">
        <v>400</v>
      </c>
      <c r="Q26" s="28">
        <v>136</v>
      </c>
      <c r="R26" s="50">
        <f t="shared" si="0"/>
        <v>0.14521809807640207</v>
      </c>
      <c r="S26" s="50">
        <f t="shared" si="1"/>
        <v>0.14604904632152588</v>
      </c>
      <c r="T26" s="49">
        <f>'Órdenes según Instancia'!AB27/'Denuncias-Renuncias'!G26</f>
        <v>0.28935247900298022</v>
      </c>
      <c r="U26" s="49">
        <f>'Órdenes según Instancia'!AB27/'Denuncias-Renuncias'!C26</f>
        <v>0.291008174386921</v>
      </c>
    </row>
    <row r="27" spans="2:21" ht="13.5" thickBot="1" x14ac:dyDescent="0.25"/>
    <row r="28" spans="2:21" ht="20.100000000000001" customHeight="1" thickBot="1" x14ac:dyDescent="0.25">
      <c r="B28" s="87"/>
      <c r="C28" s="87"/>
      <c r="D28" s="87"/>
      <c r="E28" s="87"/>
      <c r="F28" s="87"/>
      <c r="G28" s="87"/>
    </row>
  </sheetData>
  <mergeCells count="16">
    <mergeCell ref="B28:G28"/>
    <mergeCell ref="U9:U10"/>
    <mergeCell ref="R9:R10"/>
    <mergeCell ref="S9:S10"/>
    <mergeCell ref="T9:T10"/>
    <mergeCell ref="I9:I10"/>
    <mergeCell ref="J9:L9"/>
    <mergeCell ref="M9:M10"/>
    <mergeCell ref="N9:N10"/>
    <mergeCell ref="O9:Q9"/>
    <mergeCell ref="C9:C10"/>
    <mergeCell ref="D9:D10"/>
    <mergeCell ref="E9:E10"/>
    <mergeCell ref="G9:G10"/>
    <mergeCell ref="H9:H10"/>
    <mergeCell ref="F9:F10"/>
  </mergeCells>
  <pageMargins left="0.7" right="0.7" top="0.75" bottom="0.75" header="0.3" footer="0.3"/>
  <pageSetup paperSize="9" orientation="portrait" verticalDpi="1200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I26"/>
  <sheetViews>
    <sheetView workbookViewId="0">
      <selection activeCell="M9" sqref="M9"/>
    </sheetView>
  </sheetViews>
  <sheetFormatPr baseColWidth="10" defaultRowHeight="12.75" x14ac:dyDescent="0.2"/>
  <cols>
    <col min="1" max="1" width="8.625" customWidth="1"/>
    <col min="2" max="2" width="29.125" bestFit="1" customWidth="1"/>
    <col min="3" max="9" width="15" customWidth="1"/>
    <col min="12" max="12" width="12" customWidth="1"/>
    <col min="19" max="19" width="12.25" customWidth="1"/>
  </cols>
  <sheetData>
    <row r="8" spans="2:9" ht="70.5" customHeight="1" x14ac:dyDescent="0.2"/>
    <row r="9" spans="2:9" ht="42.75" customHeight="1" x14ac:dyDescent="0.2">
      <c r="C9" s="93" t="s">
        <v>148</v>
      </c>
      <c r="D9" s="93" t="s">
        <v>131</v>
      </c>
      <c r="E9" s="95" t="s">
        <v>132</v>
      </c>
      <c r="F9" s="96"/>
      <c r="G9" s="97"/>
      <c r="H9" s="97" t="s">
        <v>147</v>
      </c>
      <c r="I9" s="93" t="s">
        <v>134</v>
      </c>
    </row>
    <row r="10" spans="2:9" ht="83.25" customHeight="1" thickBot="1" x14ac:dyDescent="0.25">
      <c r="C10" s="94"/>
      <c r="D10" s="94"/>
      <c r="E10" s="20" t="s">
        <v>141</v>
      </c>
      <c r="F10" s="21" t="s">
        <v>142</v>
      </c>
      <c r="G10" s="22" t="s">
        <v>143</v>
      </c>
      <c r="H10" s="98"/>
      <c r="I10" s="94"/>
    </row>
    <row r="11" spans="2:9" ht="20.100000000000001" customHeight="1" thickBot="1" x14ac:dyDescent="0.25">
      <c r="B11" s="48" t="s">
        <v>239</v>
      </c>
      <c r="C11" s="36"/>
      <c r="D11" s="36"/>
      <c r="E11" s="36"/>
      <c r="F11" s="36"/>
      <c r="G11" s="36"/>
      <c r="H11" s="36"/>
      <c r="I11" s="36"/>
    </row>
    <row r="12" spans="2:9" ht="20.100000000000001" customHeight="1" thickBot="1" x14ac:dyDescent="0.25">
      <c r="B12" s="3" t="s">
        <v>195</v>
      </c>
      <c r="C12" s="36">
        <f>+IF('Denuncias-Renuncias'!$G12=0,"-",IF('Denuncias-Renuncias'!H12=0,"-",('Denuncias-Renuncias'!H12/'Denuncias-Renuncias'!$G12)))</f>
        <v>3.3674963396778917E-2</v>
      </c>
      <c r="D12" s="36" t="str">
        <f>+IF('Denuncias-Renuncias'!$G12=0,"-",IF('Denuncias-Renuncias'!I12=0,"-",('Denuncias-Renuncias'!I12/'Denuncias-Renuncias'!$G12)))</f>
        <v>-</v>
      </c>
      <c r="E12" s="36">
        <f>+IF('Denuncias-Renuncias'!$G12=0,"-",IF('Denuncias-Renuncias'!J12=0,"-",('Denuncias-Renuncias'!J12/'Denuncias-Renuncias'!$G12)))</f>
        <v>0.63836017569546122</v>
      </c>
      <c r="F12" s="36">
        <f>+IF('Denuncias-Renuncias'!$G12=0,"-",IF('Denuncias-Renuncias'!K12=0,"-",('Denuncias-Renuncias'!K12/'Denuncias-Renuncias'!$G12)))</f>
        <v>7.320644216691069E-3</v>
      </c>
      <c r="G12" s="36">
        <f>+IF('Denuncias-Renuncias'!$G12=0,"-",IF('Denuncias-Renuncias'!L12=0,"-",('Denuncias-Renuncias'!L12/'Denuncias-Renuncias'!$G12)))</f>
        <v>0.26061493411420206</v>
      </c>
      <c r="H12" s="36">
        <f>+IF('Denuncias-Renuncias'!$G12=0,"-",IF('Denuncias-Renuncias'!M12=0,"-",('Denuncias-Renuncias'!M12/'Denuncias-Renuncias'!$G12)))</f>
        <v>2.4890190336749635E-2</v>
      </c>
      <c r="I12" s="36">
        <f>+IF('Denuncias-Renuncias'!$G12=0,"-",IF('Denuncias-Renuncias'!N12=0,"-",('Denuncias-Renuncias'!N12/'Denuncias-Renuncias'!$G12)))</f>
        <v>3.5139092240117131E-2</v>
      </c>
    </row>
    <row r="13" spans="2:9" ht="20.100000000000001" customHeight="1" thickBot="1" x14ac:dyDescent="0.25">
      <c r="B13" s="3" t="s">
        <v>238</v>
      </c>
      <c r="C13" s="36">
        <f>+IF('Denuncias-Renuncias'!$G13=0,"-",IF('Denuncias-Renuncias'!H13=0,"-",('Denuncias-Renuncias'!H13/'Denuncias-Renuncias'!$G13)))</f>
        <v>3.5714285714285713E-3</v>
      </c>
      <c r="D13" s="36" t="str">
        <f>+IF('Denuncias-Renuncias'!$G13=0,"-",IF('Denuncias-Renuncias'!I13=0,"-",('Denuncias-Renuncias'!I13/'Denuncias-Renuncias'!$G13)))</f>
        <v>-</v>
      </c>
      <c r="E13" s="36">
        <f>+IF('Denuncias-Renuncias'!$G13=0,"-",IF('Denuncias-Renuncias'!J13=0,"-",('Denuncias-Renuncias'!J13/'Denuncias-Renuncias'!$G13)))</f>
        <v>0.6785714285714286</v>
      </c>
      <c r="F13" s="36">
        <f>+IF('Denuncias-Renuncias'!$G13=0,"-",IF('Denuncias-Renuncias'!K13=0,"-",('Denuncias-Renuncias'!K13/'Denuncias-Renuncias'!$G13)))</f>
        <v>7.1428571428571426E-3</v>
      </c>
      <c r="G13" s="36">
        <f>+IF('Denuncias-Renuncias'!$G13=0,"-",IF('Denuncias-Renuncias'!L13=0,"-",('Denuncias-Renuncias'!L13/'Denuncias-Renuncias'!$G13)))</f>
        <v>0.23214285714285715</v>
      </c>
      <c r="H13" s="36">
        <f>+IF('Denuncias-Renuncias'!$G13=0,"-",IF('Denuncias-Renuncias'!M13=0,"-",('Denuncias-Renuncias'!M13/'Denuncias-Renuncias'!$G13)))</f>
        <v>6.4285714285714279E-2</v>
      </c>
      <c r="I13" s="36">
        <f>+IF('Denuncias-Renuncias'!$G13=0,"-",IF('Denuncias-Renuncias'!N13=0,"-",('Denuncias-Renuncias'!N13/'Denuncias-Renuncias'!$G13)))</f>
        <v>1.4285714285714285E-2</v>
      </c>
    </row>
    <row r="14" spans="2:9" ht="20.100000000000001" customHeight="1" thickBot="1" x14ac:dyDescent="0.25">
      <c r="B14" s="3" t="s">
        <v>374</v>
      </c>
      <c r="C14" s="36">
        <f>+IF('Denuncias-Renuncias'!$G14=0,"-",IF('Denuncias-Renuncias'!H14=0,"-",('Denuncias-Renuncias'!H14/'Denuncias-Renuncias'!$G14)))</f>
        <v>1.1897435897435898E-2</v>
      </c>
      <c r="D14" s="36">
        <f>+IF('Denuncias-Renuncias'!$G14=0,"-",IF('Denuncias-Renuncias'!I14=0,"-",('Denuncias-Renuncias'!I14/'Denuncias-Renuncias'!$G14)))</f>
        <v>4.5128205128205125E-3</v>
      </c>
      <c r="E14" s="36">
        <f>+IF('Denuncias-Renuncias'!$G14=0,"-",IF('Denuncias-Renuncias'!J14=0,"-",('Denuncias-Renuncias'!J14/'Denuncias-Renuncias'!$G14)))</f>
        <v>0.66338461538461535</v>
      </c>
      <c r="F14" s="36">
        <f>+IF('Denuncias-Renuncias'!$G14=0,"-",IF('Denuncias-Renuncias'!K14=0,"-",('Denuncias-Renuncias'!K14/'Denuncias-Renuncias'!$G14)))</f>
        <v>7.9794871794871797E-2</v>
      </c>
      <c r="G14" s="36">
        <f>+IF('Denuncias-Renuncias'!$G14=0,"-",IF('Denuncias-Renuncias'!L14=0,"-",('Denuncias-Renuncias'!L14/'Denuncias-Renuncias'!$G14)))</f>
        <v>0.10933333333333334</v>
      </c>
      <c r="H14" s="36">
        <f>+IF('Denuncias-Renuncias'!$G14=0,"-",IF('Denuncias-Renuncias'!M14=0,"-",('Denuncias-Renuncias'!M14/'Denuncias-Renuncias'!$G14)))</f>
        <v>0.13025641025641024</v>
      </c>
      <c r="I14" s="36">
        <f>+IF('Denuncias-Renuncias'!$G14=0,"-",IF('Denuncias-Renuncias'!N14=0,"-",('Denuncias-Renuncias'!N14/'Denuncias-Renuncias'!$G14)))</f>
        <v>8.2051282051282047E-4</v>
      </c>
    </row>
    <row r="15" spans="2:9" ht="20.100000000000001" customHeight="1" thickBot="1" x14ac:dyDescent="0.25">
      <c r="B15" s="3"/>
      <c r="C15" s="36"/>
      <c r="D15" s="36"/>
      <c r="E15" s="36"/>
      <c r="F15" s="36"/>
      <c r="G15" s="36"/>
      <c r="H15" s="36"/>
      <c r="I15" s="36"/>
    </row>
    <row r="16" spans="2:9" ht="20.100000000000001" customHeight="1" thickBot="1" x14ac:dyDescent="0.25">
      <c r="B16" s="47" t="s">
        <v>240</v>
      </c>
      <c r="C16" s="36"/>
      <c r="D16" s="36"/>
      <c r="E16" s="36"/>
      <c r="F16" s="36"/>
      <c r="G16" s="36"/>
      <c r="H16" s="36"/>
      <c r="I16" s="36"/>
    </row>
    <row r="17" spans="2:9" ht="20.100000000000001" customHeight="1" thickBot="1" x14ac:dyDescent="0.25">
      <c r="B17" s="47" t="s">
        <v>247</v>
      </c>
      <c r="C17" s="36"/>
      <c r="D17" s="36"/>
      <c r="E17" s="36"/>
      <c r="F17" s="36"/>
      <c r="G17" s="36"/>
      <c r="H17" s="36"/>
      <c r="I17" s="36"/>
    </row>
    <row r="18" spans="2:9" ht="20.100000000000001" customHeight="1" thickBot="1" x14ac:dyDescent="0.25">
      <c r="B18" s="3" t="s">
        <v>241</v>
      </c>
      <c r="C18" s="36" t="str">
        <f>+IF('Denuncias-Renuncias'!$G18=0,"-",IF('Denuncias-Renuncias'!H18=0,"-",('Denuncias-Renuncias'!H18/'Denuncias-Renuncias'!$G18)))</f>
        <v>-</v>
      </c>
      <c r="D18" s="36" t="str">
        <f>+IF('Denuncias-Renuncias'!$G18=0,"-",IF('Denuncias-Renuncias'!I18=0,"-",('Denuncias-Renuncias'!I18/'Denuncias-Renuncias'!$G18)))</f>
        <v>-</v>
      </c>
      <c r="E18" s="36">
        <f>+IF('Denuncias-Renuncias'!$G18=0,"-",IF('Denuncias-Renuncias'!J18=0,"-",('Denuncias-Renuncias'!J18/'Denuncias-Renuncias'!$G18)))</f>
        <v>0.83082077051926295</v>
      </c>
      <c r="F18" s="36">
        <f>+IF('Denuncias-Renuncias'!$G18=0,"-",IF('Denuncias-Renuncias'!K18=0,"-",('Denuncias-Renuncias'!K18/'Denuncias-Renuncias'!$G18)))</f>
        <v>8.3752093802345051E-3</v>
      </c>
      <c r="G18" s="36">
        <f>+IF('Denuncias-Renuncias'!$G18=0,"-",IF('Denuncias-Renuncias'!L18=0,"-",('Denuncias-Renuncias'!L18/'Denuncias-Renuncias'!$G18)))</f>
        <v>3.1825795644891124E-2</v>
      </c>
      <c r="H18" s="36">
        <f>+IF('Denuncias-Renuncias'!$G18=0,"-",IF('Denuncias-Renuncias'!M18=0,"-",('Denuncias-Renuncias'!M18/'Denuncias-Renuncias'!$G18)))</f>
        <v>0.11892797319932999</v>
      </c>
      <c r="I18" s="36">
        <f>+IF('Denuncias-Renuncias'!$G18=0,"-",IF('Denuncias-Renuncias'!N18=0,"-",('Denuncias-Renuncias'!N18/'Denuncias-Renuncias'!$G18)))</f>
        <v>1.0050251256281407E-2</v>
      </c>
    </row>
    <row r="19" spans="2:9" ht="20.100000000000001" customHeight="1" thickBot="1" x14ac:dyDescent="0.25">
      <c r="B19" s="3" t="s">
        <v>242</v>
      </c>
      <c r="C19" s="36">
        <f>+IF('Denuncias-Renuncias'!$G19=0,"-",IF('Denuncias-Renuncias'!H19=0,"-",('Denuncias-Renuncias'!H19/'Denuncias-Renuncias'!$G19)))</f>
        <v>5.5625790139064478E-3</v>
      </c>
      <c r="D19" s="36">
        <f>+IF('Denuncias-Renuncias'!$G19=0,"-",IF('Denuncias-Renuncias'!I19=0,"-",('Denuncias-Renuncias'!I19/'Denuncias-Renuncias'!$G19)))</f>
        <v>5.0568900126422248E-4</v>
      </c>
      <c r="E19" s="36">
        <f>+IF('Denuncias-Renuncias'!$G19=0,"-",IF('Denuncias-Renuncias'!J19=0,"-",('Denuncias-Renuncias'!J19/'Denuncias-Renuncias'!$G19)))</f>
        <v>0.59165613147914031</v>
      </c>
      <c r="F19" s="36">
        <f>+IF('Denuncias-Renuncias'!$G19=0,"-",IF('Denuncias-Renuncias'!K19=0,"-",('Denuncias-Renuncias'!K19/'Denuncias-Renuncias'!$G19)))</f>
        <v>1.5170670037926675E-2</v>
      </c>
      <c r="G19" s="36">
        <f>+IF('Denuncias-Renuncias'!$G19=0,"-",IF('Denuncias-Renuncias'!L19=0,"-",('Denuncias-Renuncias'!L19/'Denuncias-Renuncias'!$G19)))</f>
        <v>6.3716814159292035E-2</v>
      </c>
      <c r="H19" s="36">
        <f>+IF('Denuncias-Renuncias'!$G19=0,"-",IF('Denuncias-Renuncias'!M19=0,"-",('Denuncias-Renuncias'!M19/'Denuncias-Renuncias'!$G19)))</f>
        <v>0.27762326169405815</v>
      </c>
      <c r="I19" s="36">
        <f>+IF('Denuncias-Renuncias'!$G19=0,"-",IF('Denuncias-Renuncias'!N19=0,"-",('Denuncias-Renuncias'!N19/'Denuncias-Renuncias'!$G19)))</f>
        <v>4.576485461441214E-2</v>
      </c>
    </row>
    <row r="20" spans="2:9" ht="20.100000000000001" customHeight="1" thickBot="1" x14ac:dyDescent="0.25">
      <c r="B20" s="3" t="s">
        <v>243</v>
      </c>
      <c r="C20" s="36">
        <f>+IF('Denuncias-Renuncias'!$G20=0,"-",IF('Denuncias-Renuncias'!H20=0,"-",('Denuncias-Renuncias'!H20/'Denuncias-Renuncias'!$G20)))</f>
        <v>4.6511627906976744E-3</v>
      </c>
      <c r="D20" s="36" t="str">
        <f>+IF('Denuncias-Renuncias'!$G20=0,"-",IF('Denuncias-Renuncias'!I20=0,"-",('Denuncias-Renuncias'!I20/'Denuncias-Renuncias'!$G20)))</f>
        <v>-</v>
      </c>
      <c r="E20" s="36">
        <f>+IF('Denuncias-Renuncias'!$G20=0,"-",IF('Denuncias-Renuncias'!J20=0,"-",('Denuncias-Renuncias'!J20/'Denuncias-Renuncias'!$G20)))</f>
        <v>0.49534883720930234</v>
      </c>
      <c r="F20" s="36">
        <f>+IF('Denuncias-Renuncias'!$G20=0,"-",IF('Denuncias-Renuncias'!K20=0,"-",('Denuncias-Renuncias'!K20/'Denuncias-Renuncias'!$G20)))</f>
        <v>4.1860465116279069E-2</v>
      </c>
      <c r="G20" s="36">
        <f>+IF('Denuncias-Renuncias'!$G20=0,"-",IF('Denuncias-Renuncias'!L20=0,"-",('Denuncias-Renuncias'!L20/'Denuncias-Renuncias'!$G20)))</f>
        <v>0.43720930232558142</v>
      </c>
      <c r="H20" s="36">
        <f>+IF('Denuncias-Renuncias'!$G20=0,"-",IF('Denuncias-Renuncias'!M20=0,"-",('Denuncias-Renuncias'!M20/'Denuncias-Renuncias'!$G20)))</f>
        <v>1.627906976744186E-2</v>
      </c>
      <c r="I20" s="36">
        <f>+IF('Denuncias-Renuncias'!$G20=0,"-",IF('Denuncias-Renuncias'!N20=0,"-",('Denuncias-Renuncias'!N20/'Denuncias-Renuncias'!$G20)))</f>
        <v>4.6511627906976744E-3</v>
      </c>
    </row>
    <row r="21" spans="2:9" ht="20.100000000000001" customHeight="1" thickBot="1" x14ac:dyDescent="0.25">
      <c r="B21" s="3"/>
      <c r="C21" s="36"/>
      <c r="D21" s="36"/>
      <c r="E21" s="36"/>
      <c r="F21" s="36"/>
      <c r="G21" s="36"/>
      <c r="H21" s="36"/>
      <c r="I21" s="36"/>
    </row>
    <row r="22" spans="2:9" ht="20.100000000000001" customHeight="1" thickBot="1" x14ac:dyDescent="0.25">
      <c r="B22" s="47" t="s">
        <v>166</v>
      </c>
      <c r="C22" s="36"/>
      <c r="D22" s="36"/>
      <c r="E22" s="36"/>
      <c r="F22" s="36"/>
      <c r="G22" s="36"/>
      <c r="H22" s="36"/>
      <c r="I22" s="36"/>
    </row>
    <row r="23" spans="2:9" ht="20.100000000000001" customHeight="1" thickBot="1" x14ac:dyDescent="0.25">
      <c r="B23" s="3" t="s">
        <v>245</v>
      </c>
      <c r="C23" s="36" t="str">
        <f>+IF('Denuncias-Renuncias'!$G23=0,"-",IF('Denuncias-Renuncias'!H23=0,"-",('Denuncias-Renuncias'!H23/'Denuncias-Renuncias'!$G23)))</f>
        <v>-</v>
      </c>
      <c r="D23" s="36" t="str">
        <f>+IF('Denuncias-Renuncias'!$G23=0,"-",IF('Denuncias-Renuncias'!I23=0,"-",('Denuncias-Renuncias'!I23/'Denuncias-Renuncias'!$G23)))</f>
        <v>-</v>
      </c>
      <c r="E23" s="36">
        <f>+IF('Denuncias-Renuncias'!$G23=0,"-",IF('Denuncias-Renuncias'!J23=0,"-",('Denuncias-Renuncias'!J23/'Denuncias-Renuncias'!$G23)))</f>
        <v>0.93333333333333335</v>
      </c>
      <c r="F23" s="36" t="str">
        <f>+IF('Denuncias-Renuncias'!$G23=0,"-",IF('Denuncias-Renuncias'!K23=0,"-",('Denuncias-Renuncias'!K23/'Denuncias-Renuncias'!$G23)))</f>
        <v>-</v>
      </c>
      <c r="G23" s="36">
        <f>+IF('Denuncias-Renuncias'!$G23=0,"-",IF('Denuncias-Renuncias'!L23=0,"-",('Denuncias-Renuncias'!L23/'Denuncias-Renuncias'!$G23)))</f>
        <v>6.6666666666666666E-2</v>
      </c>
      <c r="H23" s="36" t="str">
        <f>+IF('Denuncias-Renuncias'!$G23=0,"-",IF('Denuncias-Renuncias'!M23=0,"-",('Denuncias-Renuncias'!M23/'Denuncias-Renuncias'!$G23)))</f>
        <v>-</v>
      </c>
      <c r="I23" s="36" t="str">
        <f>+IF('Denuncias-Renuncias'!$G23=0,"-",IF('Denuncias-Renuncias'!N23=0,"-",('Denuncias-Renuncias'!N23/'Denuncias-Renuncias'!$G23)))</f>
        <v>-</v>
      </c>
    </row>
    <row r="24" spans="2:9" ht="20.100000000000001" customHeight="1" thickBot="1" x14ac:dyDescent="0.25">
      <c r="B24" s="3" t="s">
        <v>246</v>
      </c>
      <c r="C24" s="36" t="str">
        <f>+IF('Denuncias-Renuncias'!$G24=0,"-",IF('Denuncias-Renuncias'!H24=0,"-",('Denuncias-Renuncias'!H24/'Denuncias-Renuncias'!$G24)))</f>
        <v>-</v>
      </c>
      <c r="D24" s="36" t="str">
        <f>+IF('Denuncias-Renuncias'!$G24=0,"-",IF('Denuncias-Renuncias'!I24=0,"-",('Denuncias-Renuncias'!I24/'Denuncias-Renuncias'!$G24)))</f>
        <v>-</v>
      </c>
      <c r="E24" s="36">
        <f>+IF('Denuncias-Renuncias'!$G24=0,"-",IF('Denuncias-Renuncias'!J24=0,"-",('Denuncias-Renuncias'!J24/'Denuncias-Renuncias'!$G24)))</f>
        <v>0.95</v>
      </c>
      <c r="F24" s="36">
        <f>+IF('Denuncias-Renuncias'!$G24=0,"-",IF('Denuncias-Renuncias'!K24=0,"-",('Denuncias-Renuncias'!K24/'Denuncias-Renuncias'!$G24)))</f>
        <v>0.05</v>
      </c>
      <c r="G24" s="36" t="str">
        <f>+IF('Denuncias-Renuncias'!$G24=0,"-",IF('Denuncias-Renuncias'!L24=0,"-",('Denuncias-Renuncias'!L24/'Denuncias-Renuncias'!$G24)))</f>
        <v>-</v>
      </c>
      <c r="H24" s="36" t="str">
        <f>+IF('Denuncias-Renuncias'!$G24=0,"-",IF('Denuncias-Renuncias'!M24=0,"-",('Denuncias-Renuncias'!M24/'Denuncias-Renuncias'!$G24)))</f>
        <v>-</v>
      </c>
      <c r="I24" s="36" t="str">
        <f>+IF('Denuncias-Renuncias'!$G24=0,"-",IF('Denuncias-Renuncias'!N24=0,"-",('Denuncias-Renuncias'!N24/'Denuncias-Renuncias'!$G24)))</f>
        <v>-</v>
      </c>
    </row>
    <row r="25" spans="2:9" ht="20.100000000000001" customHeight="1" thickBot="1" x14ac:dyDescent="0.25">
      <c r="B25" s="4" t="s">
        <v>248</v>
      </c>
      <c r="C25" s="36">
        <f>+IF('Denuncias-Renuncias'!$G25=0,"-",IF('Denuncias-Renuncias'!H25=0,"-",('Denuncias-Renuncias'!H25/'Denuncias-Renuncias'!$G25)))</f>
        <v>0.13131313131313133</v>
      </c>
      <c r="D25" s="36" t="str">
        <f>+IF('Denuncias-Renuncias'!$G25=0,"-",IF('Denuncias-Renuncias'!I25=0,"-",('Denuncias-Renuncias'!I25/'Denuncias-Renuncias'!$G25)))</f>
        <v>-</v>
      </c>
      <c r="E25" s="36">
        <f>+IF('Denuncias-Renuncias'!$G25=0,"-",IF('Denuncias-Renuncias'!J25=0,"-",('Denuncias-Renuncias'!J25/'Denuncias-Renuncias'!$G25)))</f>
        <v>0.71717171717171713</v>
      </c>
      <c r="F25" s="36" t="str">
        <f>+IF('Denuncias-Renuncias'!$G25=0,"-",IF('Denuncias-Renuncias'!K25=0,"-",('Denuncias-Renuncias'!K25/'Denuncias-Renuncias'!$G25)))</f>
        <v>-</v>
      </c>
      <c r="G25" s="36">
        <f>+IF('Denuncias-Renuncias'!$G25=0,"-",IF('Denuncias-Renuncias'!L25=0,"-",('Denuncias-Renuncias'!L25/'Denuncias-Renuncias'!$G25)))</f>
        <v>3.0303030303030304E-2</v>
      </c>
      <c r="H25" s="36">
        <f>+IF('Denuncias-Renuncias'!$G25=0,"-",IF('Denuncias-Renuncias'!M25=0,"-",('Denuncias-Renuncias'!M25/'Denuncias-Renuncias'!$G25)))</f>
        <v>0.12121212121212122</v>
      </c>
      <c r="I25" s="36" t="str">
        <f>+IF('Denuncias-Renuncias'!$G25=0,"-",IF('Denuncias-Renuncias'!N25=0,"-",('Denuncias-Renuncias'!N25/'Denuncias-Renuncias'!$G25)))</f>
        <v>-</v>
      </c>
    </row>
    <row r="26" spans="2:9" ht="20.100000000000001" customHeight="1" thickBot="1" x14ac:dyDescent="0.25">
      <c r="B26" s="5" t="s">
        <v>244</v>
      </c>
      <c r="C26" s="36">
        <f>+IF('Denuncias-Renuncias'!$G26=0,"-",IF('Denuncias-Renuncias'!H26=0,"-",('Denuncias-Renuncias'!H26/'Denuncias-Renuncias'!$G26)))</f>
        <v>1.7068545109726361E-2</v>
      </c>
      <c r="D26" s="36">
        <f>+IF('Denuncias-Renuncias'!$G26=0,"-",IF('Denuncias-Renuncias'!I26=0,"-",('Denuncias-Renuncias'!I26/'Denuncias-Renuncias'!$G26)))</f>
        <v>2.167434299647792E-3</v>
      </c>
      <c r="E26" s="36">
        <f>+IF('Denuncias-Renuncias'!$G26=0,"-",IF('Denuncias-Renuncias'!J26=0,"-",('Denuncias-Renuncias'!J26/'Denuncias-Renuncias'!$G26)))</f>
        <v>0.83175291248984018</v>
      </c>
      <c r="F26" s="36">
        <f>+IF('Denuncias-Renuncias'!$G26=0,"-",IF('Denuncias-Renuncias'!K26=0,"-",('Denuncias-Renuncias'!K26/'Denuncias-Renuncias'!$G26)))</f>
        <v>1.2462747222974803E-2</v>
      </c>
      <c r="G26" s="36">
        <f>+IF('Denuncias-Renuncias'!$G26=0,"-",IF('Denuncias-Renuncias'!L26=0,"-",('Denuncias-Renuncias'!L26/'Denuncias-Renuncias'!$G26)))</f>
        <v>8.2091574099160125E-2</v>
      </c>
      <c r="H26" s="36">
        <f>+IF('Denuncias-Renuncias'!$G26=0,"-",IF('Denuncias-Renuncias'!M26=0,"-",('Denuncias-Renuncias'!M26/'Denuncias-Renuncias'!$G26)))</f>
        <v>5.2831211053914931E-2</v>
      </c>
      <c r="I26" s="36">
        <f>+IF('Denuncias-Renuncias'!$G26=0,"-",IF('Denuncias-Renuncias'!N26=0,"-",('Denuncias-Renuncias'!N26/'Denuncias-Renuncias'!$G26)))</f>
        <v>1.625575724735844E-3</v>
      </c>
    </row>
  </sheetData>
  <mergeCells count="5">
    <mergeCell ref="C9:C10"/>
    <mergeCell ref="D9:D10"/>
    <mergeCell ref="E9:G9"/>
    <mergeCell ref="H9:H10"/>
    <mergeCell ref="I9:I10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I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9" width="17.125" customWidth="1"/>
    <col min="12" max="12" width="12" customWidth="1"/>
  </cols>
  <sheetData>
    <row r="9" spans="2:9" ht="41.25" customHeight="1" x14ac:dyDescent="0.2">
      <c r="C9" s="79" t="s">
        <v>149</v>
      </c>
      <c r="D9" s="79"/>
      <c r="E9" s="79"/>
      <c r="F9" s="79"/>
      <c r="G9" s="79" t="s">
        <v>150</v>
      </c>
      <c r="H9" s="79"/>
      <c r="I9" s="79"/>
    </row>
    <row r="10" spans="2:9" ht="72" thickBot="1" x14ac:dyDescent="0.25">
      <c r="C10" s="11" t="s">
        <v>151</v>
      </c>
      <c r="D10" s="11" t="s">
        <v>152</v>
      </c>
      <c r="E10" s="11" t="s">
        <v>153</v>
      </c>
      <c r="F10" s="11" t="s">
        <v>154</v>
      </c>
      <c r="G10" s="11" t="s">
        <v>155</v>
      </c>
      <c r="H10" s="11" t="s">
        <v>156</v>
      </c>
      <c r="I10" s="11" t="s">
        <v>157</v>
      </c>
    </row>
    <row r="11" spans="2:9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</row>
    <row r="12" spans="2:9" ht="20.100000000000001" customHeight="1" thickBot="1" x14ac:dyDescent="0.25">
      <c r="B12" s="3" t="s">
        <v>195</v>
      </c>
      <c r="C12" s="28">
        <v>0</v>
      </c>
      <c r="D12" s="28">
        <v>5</v>
      </c>
      <c r="E12" s="28">
        <v>20</v>
      </c>
      <c r="F12" s="28">
        <v>25</v>
      </c>
      <c r="G12" s="28">
        <v>294</v>
      </c>
      <c r="H12" s="28">
        <v>0</v>
      </c>
      <c r="I12" s="28">
        <v>294</v>
      </c>
    </row>
    <row r="13" spans="2:9" ht="20.100000000000001" customHeight="1" thickBot="1" x14ac:dyDescent="0.25">
      <c r="B13" s="3" t="s">
        <v>238</v>
      </c>
      <c r="C13" s="28">
        <v>0</v>
      </c>
      <c r="D13" s="28">
        <v>0</v>
      </c>
      <c r="E13" s="28">
        <v>1</v>
      </c>
      <c r="F13" s="28">
        <v>1</v>
      </c>
      <c r="G13" s="28">
        <v>105</v>
      </c>
      <c r="H13" s="28">
        <v>0</v>
      </c>
      <c r="I13" s="28">
        <v>105</v>
      </c>
    </row>
    <row r="14" spans="2:9" ht="20.100000000000001" customHeight="1" thickBot="1" x14ac:dyDescent="0.25">
      <c r="B14" s="3" t="s">
        <v>374</v>
      </c>
      <c r="C14" s="28">
        <v>24</v>
      </c>
      <c r="D14" s="28">
        <v>2</v>
      </c>
      <c r="E14" s="28">
        <v>0</v>
      </c>
      <c r="F14" s="28">
        <v>26</v>
      </c>
      <c r="G14" s="28">
        <v>1947</v>
      </c>
      <c r="H14" s="28">
        <v>0</v>
      </c>
      <c r="I14" s="28">
        <v>1947</v>
      </c>
    </row>
    <row r="15" spans="2:9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</row>
    <row r="16" spans="2:9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</row>
    <row r="17" spans="2:9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</row>
    <row r="18" spans="2:9" ht="20.100000000000001" customHeight="1" thickBot="1" x14ac:dyDescent="0.25">
      <c r="B18" s="3" t="s">
        <v>241</v>
      </c>
      <c r="C18" s="28">
        <v>32</v>
      </c>
      <c r="D18" s="28">
        <v>0</v>
      </c>
      <c r="E18" s="28">
        <v>0</v>
      </c>
      <c r="F18" s="28">
        <v>32</v>
      </c>
      <c r="G18" s="28">
        <v>273</v>
      </c>
      <c r="H18" s="28">
        <v>1</v>
      </c>
      <c r="I18" s="28">
        <v>274</v>
      </c>
    </row>
    <row r="19" spans="2:9" ht="20.100000000000001" customHeight="1" thickBot="1" x14ac:dyDescent="0.25">
      <c r="B19" s="3" t="s">
        <v>242</v>
      </c>
      <c r="C19" s="28">
        <v>128</v>
      </c>
      <c r="D19" s="28">
        <v>172</v>
      </c>
      <c r="E19" s="28">
        <v>73</v>
      </c>
      <c r="F19" s="28">
        <v>373</v>
      </c>
      <c r="G19" s="28">
        <v>1041</v>
      </c>
      <c r="H19" s="28">
        <v>12</v>
      </c>
      <c r="I19" s="28">
        <v>1053</v>
      </c>
    </row>
    <row r="20" spans="2:9" ht="20.100000000000001" customHeight="1" thickBot="1" x14ac:dyDescent="0.25">
      <c r="B20" s="3" t="s">
        <v>243</v>
      </c>
      <c r="C20" s="28">
        <v>1</v>
      </c>
      <c r="D20" s="28">
        <v>0</v>
      </c>
      <c r="E20" s="28">
        <v>5</v>
      </c>
      <c r="F20" s="28">
        <v>6</v>
      </c>
      <c r="G20" s="28">
        <v>154</v>
      </c>
      <c r="H20" s="28">
        <v>0</v>
      </c>
      <c r="I20" s="28">
        <v>154</v>
      </c>
    </row>
    <row r="21" spans="2:9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</row>
    <row r="22" spans="2:9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</row>
    <row r="23" spans="2:9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5</v>
      </c>
      <c r="H23" s="28">
        <v>0</v>
      </c>
      <c r="I23" s="28">
        <v>5</v>
      </c>
    </row>
    <row r="24" spans="2:9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13</v>
      </c>
      <c r="H24" s="28">
        <v>0</v>
      </c>
      <c r="I24" s="28">
        <v>13</v>
      </c>
    </row>
    <row r="25" spans="2:9" ht="20.100000000000001" customHeight="1" thickBot="1" x14ac:dyDescent="0.25">
      <c r="B25" s="4" t="s">
        <v>248</v>
      </c>
      <c r="C25" s="28">
        <v>2</v>
      </c>
      <c r="D25" s="28">
        <v>0</v>
      </c>
      <c r="E25" s="28">
        <v>1</v>
      </c>
      <c r="F25" s="28">
        <v>3</v>
      </c>
      <c r="G25" s="28">
        <v>75</v>
      </c>
      <c r="H25" s="28">
        <v>0</v>
      </c>
      <c r="I25" s="28">
        <v>75</v>
      </c>
    </row>
    <row r="26" spans="2:9" ht="20.100000000000001" customHeight="1" thickBot="1" x14ac:dyDescent="0.25">
      <c r="B26" s="5" t="s">
        <v>244</v>
      </c>
      <c r="C26" s="28">
        <v>50</v>
      </c>
      <c r="D26" s="28">
        <v>54</v>
      </c>
      <c r="E26" s="28">
        <v>9</v>
      </c>
      <c r="F26" s="28">
        <v>113</v>
      </c>
      <c r="G26" s="28">
        <v>1250</v>
      </c>
      <c r="H26" s="28">
        <v>35</v>
      </c>
      <c r="I26" s="28">
        <v>1285</v>
      </c>
    </row>
  </sheetData>
  <mergeCells count="2">
    <mergeCell ref="C9:F9"/>
    <mergeCell ref="G9:I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L441"/>
  <sheetViews>
    <sheetView workbookViewId="0">
      <selection activeCell="K11" sqref="K11:K441"/>
    </sheetView>
  </sheetViews>
  <sheetFormatPr baseColWidth="10" defaultRowHeight="12.75" x14ac:dyDescent="0.2"/>
  <cols>
    <col min="2" max="2" width="25.75" customWidth="1"/>
    <col min="3" max="3" width="13.25" customWidth="1"/>
    <col min="10" max="10" width="13.375" customWidth="1"/>
  </cols>
  <sheetData>
    <row r="8" spans="2:12" ht="41.25" customHeight="1" x14ac:dyDescent="0.2">
      <c r="C8" s="99" t="s">
        <v>158</v>
      </c>
      <c r="D8" s="100"/>
      <c r="E8" s="100"/>
      <c r="F8" s="100"/>
      <c r="G8" s="100"/>
      <c r="H8" s="101"/>
    </row>
    <row r="9" spans="2:12" ht="41.25" customHeight="1" x14ac:dyDescent="0.2">
      <c r="C9" s="80" t="s">
        <v>159</v>
      </c>
      <c r="D9" s="80"/>
      <c r="E9" s="80" t="s">
        <v>160</v>
      </c>
      <c r="F9" s="80"/>
      <c r="G9" s="80" t="s">
        <v>161</v>
      </c>
      <c r="H9" s="80" t="s">
        <v>56</v>
      </c>
    </row>
    <row r="10" spans="2:12" ht="41.25" customHeight="1" thickBot="1" x14ac:dyDescent="0.25">
      <c r="C10" s="52" t="s">
        <v>162</v>
      </c>
      <c r="D10" s="52" t="s">
        <v>163</v>
      </c>
      <c r="E10" s="52" t="s">
        <v>164</v>
      </c>
      <c r="F10" s="52" t="s">
        <v>165</v>
      </c>
      <c r="G10" s="81"/>
      <c r="H10" s="81"/>
      <c r="J10" s="51" t="s">
        <v>249</v>
      </c>
      <c r="K10" s="51" t="s">
        <v>250</v>
      </c>
      <c r="L10" s="51" t="s">
        <v>34</v>
      </c>
    </row>
    <row r="11" spans="2:12" ht="20.100000000000001" customHeight="1" thickBot="1" x14ac:dyDescent="0.25">
      <c r="B11" s="54" t="s">
        <v>251</v>
      </c>
      <c r="C11" s="55">
        <v>15</v>
      </c>
      <c r="D11" s="55">
        <v>174</v>
      </c>
      <c r="E11" s="55">
        <v>0</v>
      </c>
      <c r="F11" s="55">
        <v>450</v>
      </c>
      <c r="G11" s="55">
        <v>278</v>
      </c>
      <c r="H11" s="55">
        <v>872</v>
      </c>
      <c r="J11">
        <v>815</v>
      </c>
      <c r="K11">
        <v>0</v>
      </c>
      <c r="L11" s="56">
        <f>J11-K11+H11</f>
        <v>1687</v>
      </c>
    </row>
    <row r="12" spans="2:12" ht="20.100000000000001" customHeight="1" thickBot="1" x14ac:dyDescent="0.25">
      <c r="B12" s="57" t="s">
        <v>252</v>
      </c>
      <c r="C12" s="55">
        <v>2</v>
      </c>
      <c r="D12" s="55">
        <v>42</v>
      </c>
      <c r="E12" s="55">
        <v>0</v>
      </c>
      <c r="F12" s="55">
        <v>30</v>
      </c>
      <c r="G12" s="55">
        <v>31</v>
      </c>
      <c r="H12" s="55">
        <v>84</v>
      </c>
      <c r="J12">
        <v>96</v>
      </c>
      <c r="K12">
        <v>0</v>
      </c>
      <c r="L12" s="56">
        <f t="shared" ref="L12:L75" si="0">J12-K12+H12</f>
        <v>180</v>
      </c>
    </row>
    <row r="13" spans="2:12" ht="20.100000000000001" customHeight="1" thickBot="1" x14ac:dyDescent="0.25">
      <c r="B13" s="57" t="s">
        <v>253</v>
      </c>
      <c r="C13" s="55">
        <v>0</v>
      </c>
      <c r="D13" s="55">
        <v>47</v>
      </c>
      <c r="E13" s="55">
        <v>9</v>
      </c>
      <c r="F13" s="55">
        <v>47</v>
      </c>
      <c r="G13" s="55">
        <v>33</v>
      </c>
      <c r="H13" s="55">
        <v>92</v>
      </c>
      <c r="J13">
        <v>137</v>
      </c>
      <c r="K13">
        <v>0</v>
      </c>
      <c r="L13" s="56">
        <f t="shared" si="0"/>
        <v>229</v>
      </c>
    </row>
    <row r="14" spans="2:12" ht="20.100000000000001" customHeight="1" thickBot="1" x14ac:dyDescent="0.25">
      <c r="B14" s="57" t="s">
        <v>254</v>
      </c>
      <c r="C14" s="55">
        <v>1</v>
      </c>
      <c r="D14" s="55">
        <v>44</v>
      </c>
      <c r="E14" s="55">
        <v>1</v>
      </c>
      <c r="F14" s="55">
        <v>121</v>
      </c>
      <c r="G14" s="55">
        <v>86</v>
      </c>
      <c r="H14" s="55">
        <v>174</v>
      </c>
      <c r="J14">
        <v>204</v>
      </c>
      <c r="K14">
        <v>0</v>
      </c>
      <c r="L14" s="56">
        <f t="shared" si="0"/>
        <v>378</v>
      </c>
    </row>
    <row r="15" spans="2:12" ht="20.100000000000001" customHeight="1" thickBot="1" x14ac:dyDescent="0.25">
      <c r="B15" s="57" t="s">
        <v>255</v>
      </c>
      <c r="C15" s="55">
        <v>3</v>
      </c>
      <c r="D15" s="55">
        <v>128</v>
      </c>
      <c r="E15" s="55">
        <v>0</v>
      </c>
      <c r="F15" s="55">
        <v>72</v>
      </c>
      <c r="G15" s="55">
        <v>163</v>
      </c>
      <c r="H15" s="55">
        <v>450</v>
      </c>
      <c r="J15">
        <v>330</v>
      </c>
      <c r="K15">
        <v>0</v>
      </c>
      <c r="L15" s="56">
        <f t="shared" si="0"/>
        <v>780</v>
      </c>
    </row>
    <row r="16" spans="2:12" ht="20.100000000000001" customHeight="1" thickBot="1" x14ac:dyDescent="0.25">
      <c r="B16" s="57" t="s">
        <v>256</v>
      </c>
      <c r="C16" s="55">
        <v>1</v>
      </c>
      <c r="D16" s="55">
        <v>9</v>
      </c>
      <c r="E16" s="55">
        <v>0</v>
      </c>
      <c r="F16" s="55">
        <v>5</v>
      </c>
      <c r="G16" s="55">
        <v>0</v>
      </c>
      <c r="H16" s="55">
        <v>12</v>
      </c>
      <c r="J16">
        <v>19</v>
      </c>
      <c r="K16">
        <v>0</v>
      </c>
      <c r="L16" s="56">
        <f t="shared" si="0"/>
        <v>31</v>
      </c>
    </row>
    <row r="17" spans="2:12" ht="20.100000000000001" customHeight="1" thickBot="1" x14ac:dyDescent="0.25">
      <c r="B17" s="57" t="s">
        <v>257</v>
      </c>
      <c r="C17" s="55">
        <v>6</v>
      </c>
      <c r="D17" s="55">
        <v>60</v>
      </c>
      <c r="E17" s="55">
        <v>12</v>
      </c>
      <c r="F17" s="55">
        <v>101</v>
      </c>
      <c r="G17" s="55">
        <v>119</v>
      </c>
      <c r="H17" s="55">
        <v>415</v>
      </c>
      <c r="J17">
        <v>265</v>
      </c>
      <c r="K17">
        <v>0</v>
      </c>
      <c r="L17" s="56">
        <f t="shared" si="0"/>
        <v>680</v>
      </c>
    </row>
    <row r="18" spans="2:12" ht="20.100000000000001" customHeight="1" thickBot="1" x14ac:dyDescent="0.25">
      <c r="B18" s="57" t="s">
        <v>258</v>
      </c>
      <c r="C18" s="55">
        <v>0</v>
      </c>
      <c r="D18" s="55">
        <v>7</v>
      </c>
      <c r="E18" s="55">
        <v>1</v>
      </c>
      <c r="F18" s="55">
        <v>11</v>
      </c>
      <c r="G18" s="55">
        <v>22</v>
      </c>
      <c r="H18" s="55">
        <v>39</v>
      </c>
      <c r="J18">
        <v>23</v>
      </c>
      <c r="K18">
        <v>0</v>
      </c>
      <c r="L18" s="56">
        <f t="shared" si="0"/>
        <v>62</v>
      </c>
    </row>
    <row r="19" spans="2:12" ht="20.100000000000001" customHeight="1" thickBot="1" x14ac:dyDescent="0.25">
      <c r="B19" s="57" t="s">
        <v>259</v>
      </c>
      <c r="C19" s="55">
        <v>1</v>
      </c>
      <c r="D19" s="55">
        <v>61</v>
      </c>
      <c r="E19" s="55">
        <v>4</v>
      </c>
      <c r="F19" s="55">
        <v>87</v>
      </c>
      <c r="G19" s="55">
        <v>42</v>
      </c>
      <c r="H19" s="55">
        <v>135</v>
      </c>
      <c r="J19">
        <v>178</v>
      </c>
      <c r="K19">
        <v>0</v>
      </c>
      <c r="L19" s="56">
        <f t="shared" si="0"/>
        <v>313</v>
      </c>
    </row>
    <row r="20" spans="2:12" ht="20.100000000000001" customHeight="1" thickBot="1" x14ac:dyDescent="0.25">
      <c r="B20" s="57" t="s">
        <v>260</v>
      </c>
      <c r="C20" s="55">
        <v>8</v>
      </c>
      <c r="D20" s="55">
        <v>20</v>
      </c>
      <c r="E20" s="55">
        <v>10</v>
      </c>
      <c r="F20" s="55">
        <v>38</v>
      </c>
      <c r="G20" s="55">
        <v>56</v>
      </c>
      <c r="H20" s="55">
        <v>185</v>
      </c>
      <c r="J20">
        <v>103</v>
      </c>
      <c r="K20">
        <v>0</v>
      </c>
      <c r="L20" s="56">
        <f t="shared" si="0"/>
        <v>288</v>
      </c>
    </row>
    <row r="21" spans="2:12" ht="20.100000000000001" customHeight="1" thickBot="1" x14ac:dyDescent="0.25">
      <c r="B21" s="57" t="s">
        <v>261</v>
      </c>
      <c r="C21" s="55">
        <v>3</v>
      </c>
      <c r="D21" s="55">
        <v>186</v>
      </c>
      <c r="E21" s="55">
        <v>0</v>
      </c>
      <c r="F21" s="55">
        <v>454</v>
      </c>
      <c r="G21" s="55">
        <v>222</v>
      </c>
      <c r="H21" s="55">
        <v>370</v>
      </c>
      <c r="J21">
        <v>665</v>
      </c>
      <c r="K21">
        <v>0</v>
      </c>
      <c r="L21" s="56">
        <f t="shared" si="0"/>
        <v>1035</v>
      </c>
    </row>
    <row r="22" spans="2:12" ht="20.100000000000001" customHeight="1" thickBot="1" x14ac:dyDescent="0.25">
      <c r="B22" s="57" t="s">
        <v>262</v>
      </c>
      <c r="C22" s="55">
        <v>12</v>
      </c>
      <c r="D22" s="55">
        <v>46</v>
      </c>
      <c r="E22" s="55">
        <v>0</v>
      </c>
      <c r="F22" s="55">
        <v>72</v>
      </c>
      <c r="G22" s="55">
        <v>80</v>
      </c>
      <c r="H22" s="55">
        <v>316</v>
      </c>
      <c r="J22">
        <v>290</v>
      </c>
      <c r="K22">
        <v>0</v>
      </c>
      <c r="L22" s="56">
        <f t="shared" si="0"/>
        <v>606</v>
      </c>
    </row>
    <row r="23" spans="2:12" ht="20.100000000000001" customHeight="1" thickBot="1" x14ac:dyDescent="0.25">
      <c r="B23" s="57" t="s">
        <v>263</v>
      </c>
      <c r="C23" s="55">
        <v>1</v>
      </c>
      <c r="D23" s="55">
        <v>37</v>
      </c>
      <c r="E23" s="55">
        <v>3</v>
      </c>
      <c r="F23" s="55">
        <v>30</v>
      </c>
      <c r="G23" s="55">
        <v>37</v>
      </c>
      <c r="H23" s="55">
        <v>72</v>
      </c>
      <c r="J23">
        <v>99</v>
      </c>
      <c r="K23">
        <v>0</v>
      </c>
      <c r="L23" s="56">
        <f t="shared" si="0"/>
        <v>171</v>
      </c>
    </row>
    <row r="24" spans="2:12" ht="20.100000000000001" customHeight="1" thickBot="1" x14ac:dyDescent="0.25">
      <c r="B24" s="57" t="s">
        <v>264</v>
      </c>
      <c r="C24" s="55">
        <v>13</v>
      </c>
      <c r="D24" s="55">
        <v>27</v>
      </c>
      <c r="E24" s="55">
        <v>0</v>
      </c>
      <c r="F24" s="55">
        <v>79</v>
      </c>
      <c r="G24" s="55">
        <v>132</v>
      </c>
      <c r="H24" s="55">
        <v>229</v>
      </c>
      <c r="J24">
        <v>131</v>
      </c>
      <c r="K24">
        <v>0</v>
      </c>
      <c r="L24" s="56">
        <f t="shared" si="0"/>
        <v>360</v>
      </c>
    </row>
    <row r="25" spans="2:12" ht="20.100000000000001" customHeight="1" thickBot="1" x14ac:dyDescent="0.25">
      <c r="B25" s="57" t="s">
        <v>265</v>
      </c>
      <c r="C25" s="55">
        <v>20</v>
      </c>
      <c r="D25" s="55">
        <v>54</v>
      </c>
      <c r="E25" s="55">
        <v>13</v>
      </c>
      <c r="F25" s="55">
        <v>1046</v>
      </c>
      <c r="G25" s="55">
        <v>213</v>
      </c>
      <c r="H25" s="55">
        <v>432</v>
      </c>
      <c r="J25">
        <v>1196</v>
      </c>
      <c r="K25">
        <v>2</v>
      </c>
      <c r="L25" s="56">
        <f t="shared" si="0"/>
        <v>1626</v>
      </c>
    </row>
    <row r="26" spans="2:12" ht="20.100000000000001" customHeight="1" thickBot="1" x14ac:dyDescent="0.25">
      <c r="B26" s="58" t="s">
        <v>266</v>
      </c>
      <c r="C26" s="55">
        <v>3</v>
      </c>
      <c r="D26" s="55">
        <v>57</v>
      </c>
      <c r="E26" s="55">
        <v>0</v>
      </c>
      <c r="F26" s="55">
        <v>36</v>
      </c>
      <c r="G26" s="55">
        <v>50</v>
      </c>
      <c r="H26" s="55">
        <v>112</v>
      </c>
      <c r="J26">
        <v>120</v>
      </c>
      <c r="K26">
        <v>0</v>
      </c>
      <c r="L26" s="56">
        <f t="shared" si="0"/>
        <v>232</v>
      </c>
    </row>
    <row r="27" spans="2:12" ht="20.100000000000001" customHeight="1" thickBot="1" x14ac:dyDescent="0.25">
      <c r="B27" s="59" t="s">
        <v>267</v>
      </c>
      <c r="C27" s="55">
        <v>0</v>
      </c>
      <c r="D27" s="55">
        <v>56</v>
      </c>
      <c r="E27" s="55">
        <v>0</v>
      </c>
      <c r="F27" s="55">
        <v>39</v>
      </c>
      <c r="G27" s="55">
        <v>18</v>
      </c>
      <c r="H27" s="55">
        <v>54</v>
      </c>
      <c r="J27">
        <v>116</v>
      </c>
      <c r="K27">
        <v>0</v>
      </c>
      <c r="L27" s="56">
        <f t="shared" si="0"/>
        <v>170</v>
      </c>
    </row>
    <row r="28" spans="2:12" ht="20.100000000000001" customHeight="1" thickBot="1" x14ac:dyDescent="0.25">
      <c r="B28" s="57" t="s">
        <v>268</v>
      </c>
      <c r="C28" s="55">
        <v>6</v>
      </c>
      <c r="D28" s="55">
        <v>30</v>
      </c>
      <c r="E28" s="55">
        <v>4</v>
      </c>
      <c r="F28" s="55">
        <v>56</v>
      </c>
      <c r="G28" s="55">
        <v>94</v>
      </c>
      <c r="H28" s="55">
        <v>139</v>
      </c>
      <c r="J28">
        <v>117</v>
      </c>
      <c r="K28">
        <v>0</v>
      </c>
      <c r="L28" s="56">
        <f t="shared" si="0"/>
        <v>256</v>
      </c>
    </row>
    <row r="29" spans="2:12" ht="20.100000000000001" customHeight="1" thickBot="1" x14ac:dyDescent="0.25">
      <c r="B29" s="57" t="s">
        <v>269</v>
      </c>
      <c r="C29" s="55">
        <v>0</v>
      </c>
      <c r="D29" s="55">
        <v>13</v>
      </c>
      <c r="E29" s="55">
        <v>0</v>
      </c>
      <c r="F29" s="55">
        <v>9</v>
      </c>
      <c r="G29" s="55">
        <v>4</v>
      </c>
      <c r="H29" s="55">
        <v>29</v>
      </c>
      <c r="J29">
        <v>30</v>
      </c>
      <c r="K29">
        <v>0</v>
      </c>
      <c r="L29" s="56">
        <f t="shared" si="0"/>
        <v>59</v>
      </c>
    </row>
    <row r="30" spans="2:12" ht="20.100000000000001" customHeight="1" thickBot="1" x14ac:dyDescent="0.25">
      <c r="B30" s="57" t="s">
        <v>270</v>
      </c>
      <c r="C30" s="55">
        <v>6</v>
      </c>
      <c r="D30" s="55">
        <v>29</v>
      </c>
      <c r="E30" s="55">
        <v>0</v>
      </c>
      <c r="F30" s="55">
        <v>19</v>
      </c>
      <c r="G30" s="55">
        <v>136</v>
      </c>
      <c r="H30" s="55">
        <v>158</v>
      </c>
      <c r="J30">
        <v>59</v>
      </c>
      <c r="K30">
        <v>0</v>
      </c>
      <c r="L30" s="56">
        <f t="shared" si="0"/>
        <v>217</v>
      </c>
    </row>
    <row r="31" spans="2:12" ht="20.100000000000001" customHeight="1" thickBot="1" x14ac:dyDescent="0.25">
      <c r="B31" s="57" t="s">
        <v>271</v>
      </c>
      <c r="C31" s="55">
        <v>1</v>
      </c>
      <c r="D31" s="55">
        <v>22</v>
      </c>
      <c r="E31" s="55">
        <v>0</v>
      </c>
      <c r="F31" s="55">
        <v>14</v>
      </c>
      <c r="G31" s="55">
        <v>16</v>
      </c>
      <c r="H31" s="55">
        <v>41</v>
      </c>
      <c r="J31">
        <v>53</v>
      </c>
      <c r="K31">
        <v>0</v>
      </c>
      <c r="L31" s="56">
        <f t="shared" si="0"/>
        <v>94</v>
      </c>
    </row>
    <row r="32" spans="2:12" ht="20.100000000000001" customHeight="1" thickBot="1" x14ac:dyDescent="0.25">
      <c r="B32" s="57" t="s">
        <v>272</v>
      </c>
      <c r="C32" s="55">
        <v>4</v>
      </c>
      <c r="D32" s="55">
        <v>14</v>
      </c>
      <c r="E32" s="55">
        <v>1</v>
      </c>
      <c r="F32" s="55">
        <v>25</v>
      </c>
      <c r="G32" s="55">
        <v>32</v>
      </c>
      <c r="H32" s="55">
        <v>81</v>
      </c>
      <c r="J32">
        <v>57</v>
      </c>
      <c r="K32">
        <v>0</v>
      </c>
      <c r="L32" s="56">
        <f t="shared" si="0"/>
        <v>138</v>
      </c>
    </row>
    <row r="33" spans="2:12" ht="20.100000000000001" customHeight="1" thickBot="1" x14ac:dyDescent="0.25">
      <c r="B33" s="57" t="s">
        <v>273</v>
      </c>
      <c r="C33" s="55">
        <v>1</v>
      </c>
      <c r="D33" s="55">
        <v>2</v>
      </c>
      <c r="E33" s="55">
        <v>2</v>
      </c>
      <c r="F33" s="55">
        <v>11</v>
      </c>
      <c r="G33" s="55">
        <v>10</v>
      </c>
      <c r="H33" s="55">
        <v>12</v>
      </c>
      <c r="J33">
        <v>18</v>
      </c>
      <c r="K33">
        <v>0</v>
      </c>
      <c r="L33" s="56">
        <f t="shared" si="0"/>
        <v>30</v>
      </c>
    </row>
    <row r="34" spans="2:12" ht="20.100000000000001" customHeight="1" thickBot="1" x14ac:dyDescent="0.25">
      <c r="B34" s="57" t="s">
        <v>274</v>
      </c>
      <c r="C34" s="55">
        <v>0</v>
      </c>
      <c r="D34" s="55">
        <v>12</v>
      </c>
      <c r="E34" s="55">
        <v>0</v>
      </c>
      <c r="F34" s="55">
        <v>18</v>
      </c>
      <c r="G34" s="55">
        <v>18</v>
      </c>
      <c r="H34" s="55">
        <v>36</v>
      </c>
      <c r="J34">
        <v>36</v>
      </c>
      <c r="K34">
        <v>0</v>
      </c>
      <c r="L34" s="56">
        <f t="shared" si="0"/>
        <v>72</v>
      </c>
    </row>
    <row r="35" spans="2:12" ht="20.100000000000001" customHeight="1" thickBot="1" x14ac:dyDescent="0.25">
      <c r="B35" s="57" t="s">
        <v>275</v>
      </c>
      <c r="C35" s="55">
        <v>0</v>
      </c>
      <c r="D35" s="55">
        <v>12</v>
      </c>
      <c r="E35" s="55">
        <v>0</v>
      </c>
      <c r="F35" s="55">
        <v>34</v>
      </c>
      <c r="G35" s="55">
        <v>2</v>
      </c>
      <c r="H35" s="55">
        <v>0</v>
      </c>
      <c r="J35">
        <v>46</v>
      </c>
      <c r="K35">
        <v>0</v>
      </c>
      <c r="L35" s="56">
        <f t="shared" si="0"/>
        <v>46</v>
      </c>
    </row>
    <row r="36" spans="2:12" ht="20.100000000000001" customHeight="1" thickBot="1" x14ac:dyDescent="0.25">
      <c r="B36" s="57" t="s">
        <v>276</v>
      </c>
      <c r="C36" s="55">
        <v>0</v>
      </c>
      <c r="D36" s="55">
        <v>8</v>
      </c>
      <c r="E36" s="55">
        <v>0</v>
      </c>
      <c r="F36" s="55">
        <v>30</v>
      </c>
      <c r="G36" s="55">
        <v>10</v>
      </c>
      <c r="H36" s="55">
        <v>25</v>
      </c>
      <c r="J36">
        <v>39</v>
      </c>
      <c r="K36">
        <v>0</v>
      </c>
      <c r="L36" s="56">
        <f t="shared" si="0"/>
        <v>64</v>
      </c>
    </row>
    <row r="37" spans="2:12" ht="20.100000000000001" customHeight="1" thickBot="1" x14ac:dyDescent="0.25">
      <c r="B37" s="57" t="s">
        <v>277</v>
      </c>
      <c r="C37" s="55">
        <v>0</v>
      </c>
      <c r="D37" s="55">
        <v>16</v>
      </c>
      <c r="E37" s="55">
        <v>0</v>
      </c>
      <c r="F37" s="55">
        <v>16</v>
      </c>
      <c r="G37" s="55">
        <v>24</v>
      </c>
      <c r="H37" s="55">
        <v>30</v>
      </c>
      <c r="J37">
        <v>34</v>
      </c>
      <c r="K37">
        <v>0</v>
      </c>
      <c r="L37" s="56">
        <f t="shared" si="0"/>
        <v>64</v>
      </c>
    </row>
    <row r="38" spans="2:12" ht="20.100000000000001" customHeight="1" thickBot="1" x14ac:dyDescent="0.25">
      <c r="B38" s="57" t="s">
        <v>278</v>
      </c>
      <c r="C38" s="55">
        <v>9</v>
      </c>
      <c r="D38" s="55">
        <v>36</v>
      </c>
      <c r="E38" s="55">
        <v>38</v>
      </c>
      <c r="F38" s="55">
        <v>60</v>
      </c>
      <c r="G38" s="55">
        <v>43</v>
      </c>
      <c r="H38" s="55">
        <v>169</v>
      </c>
      <c r="J38">
        <v>163</v>
      </c>
      <c r="K38">
        <v>0</v>
      </c>
      <c r="L38" s="56">
        <f t="shared" si="0"/>
        <v>332</v>
      </c>
    </row>
    <row r="39" spans="2:12" ht="20.100000000000001" customHeight="1" thickBot="1" x14ac:dyDescent="0.25">
      <c r="B39" s="57" t="s">
        <v>279</v>
      </c>
      <c r="C39" s="55">
        <v>0</v>
      </c>
      <c r="D39" s="55">
        <v>1</v>
      </c>
      <c r="E39" s="55">
        <v>0</v>
      </c>
      <c r="F39" s="55">
        <v>46</v>
      </c>
      <c r="G39" s="55">
        <v>8</v>
      </c>
      <c r="H39" s="55">
        <v>7</v>
      </c>
      <c r="J39">
        <v>47</v>
      </c>
      <c r="K39">
        <v>0</v>
      </c>
      <c r="L39" s="56">
        <f t="shared" si="0"/>
        <v>54</v>
      </c>
    </row>
    <row r="40" spans="2:12" ht="20.100000000000001" customHeight="1" thickBot="1" x14ac:dyDescent="0.25">
      <c r="B40" s="57" t="s">
        <v>280</v>
      </c>
      <c r="C40" s="55">
        <v>2</v>
      </c>
      <c r="D40" s="55">
        <v>21</v>
      </c>
      <c r="E40" s="55">
        <v>11</v>
      </c>
      <c r="F40" s="55">
        <v>76</v>
      </c>
      <c r="G40" s="55">
        <v>18</v>
      </c>
      <c r="H40" s="55">
        <v>88</v>
      </c>
      <c r="J40">
        <v>121</v>
      </c>
      <c r="K40">
        <v>0</v>
      </c>
      <c r="L40" s="56">
        <f t="shared" si="0"/>
        <v>209</v>
      </c>
    </row>
    <row r="41" spans="2:12" ht="20.100000000000001" customHeight="1" thickBot="1" x14ac:dyDescent="0.25">
      <c r="B41" s="57" t="s">
        <v>281</v>
      </c>
      <c r="C41" s="55">
        <v>15</v>
      </c>
      <c r="D41" s="55">
        <v>105</v>
      </c>
      <c r="E41" s="55">
        <v>18</v>
      </c>
      <c r="F41" s="55">
        <v>212</v>
      </c>
      <c r="G41" s="55">
        <v>302</v>
      </c>
      <c r="H41" s="55">
        <v>814</v>
      </c>
      <c r="J41">
        <v>429</v>
      </c>
      <c r="K41">
        <v>0</v>
      </c>
      <c r="L41" s="56">
        <f t="shared" si="0"/>
        <v>1243</v>
      </c>
    </row>
    <row r="42" spans="2:12" ht="20.100000000000001" customHeight="1" thickBot="1" x14ac:dyDescent="0.25">
      <c r="B42" s="57" t="s">
        <v>282</v>
      </c>
      <c r="C42" s="55">
        <v>0</v>
      </c>
      <c r="D42" s="55">
        <v>7</v>
      </c>
      <c r="E42" s="55">
        <v>1</v>
      </c>
      <c r="F42" s="55">
        <v>9</v>
      </c>
      <c r="G42" s="55">
        <v>6</v>
      </c>
      <c r="H42" s="55">
        <v>14</v>
      </c>
      <c r="J42">
        <v>23</v>
      </c>
      <c r="K42">
        <v>0</v>
      </c>
      <c r="L42" s="56">
        <f t="shared" si="0"/>
        <v>37</v>
      </c>
    </row>
    <row r="43" spans="2:12" ht="20.100000000000001" customHeight="1" thickBot="1" x14ac:dyDescent="0.25">
      <c r="B43" s="57" t="s">
        <v>283</v>
      </c>
      <c r="C43" s="55">
        <v>0</v>
      </c>
      <c r="D43" s="55">
        <v>9</v>
      </c>
      <c r="E43" s="55">
        <v>0</v>
      </c>
      <c r="F43" s="55">
        <v>21</v>
      </c>
      <c r="G43" s="55">
        <v>22</v>
      </c>
      <c r="H43" s="55">
        <v>31</v>
      </c>
      <c r="J43">
        <v>37</v>
      </c>
      <c r="K43">
        <v>0</v>
      </c>
      <c r="L43" s="56">
        <f t="shared" si="0"/>
        <v>68</v>
      </c>
    </row>
    <row r="44" spans="2:12" ht="20.100000000000001" customHeight="1" thickBot="1" x14ac:dyDescent="0.25">
      <c r="B44" s="57" t="s">
        <v>284</v>
      </c>
      <c r="C44" s="55">
        <v>6</v>
      </c>
      <c r="D44" s="55">
        <v>19</v>
      </c>
      <c r="E44" s="55">
        <v>12</v>
      </c>
      <c r="F44" s="55">
        <v>28</v>
      </c>
      <c r="G44" s="55">
        <v>16</v>
      </c>
      <c r="H44" s="55">
        <v>68</v>
      </c>
      <c r="J44">
        <v>78</v>
      </c>
      <c r="K44">
        <v>0</v>
      </c>
      <c r="L44" s="56">
        <f t="shared" si="0"/>
        <v>146</v>
      </c>
    </row>
    <row r="45" spans="2:12" ht="20.100000000000001" customHeight="1" thickBot="1" x14ac:dyDescent="0.25">
      <c r="B45" s="57" t="s">
        <v>285</v>
      </c>
      <c r="C45" s="55">
        <v>0</v>
      </c>
      <c r="D45" s="55">
        <v>12</v>
      </c>
      <c r="E45" s="55">
        <v>0</v>
      </c>
      <c r="F45" s="55">
        <v>19</v>
      </c>
      <c r="G45" s="55">
        <v>12</v>
      </c>
      <c r="H45" s="55">
        <v>30</v>
      </c>
      <c r="J45">
        <v>39</v>
      </c>
      <c r="K45">
        <v>0</v>
      </c>
      <c r="L45" s="56">
        <f t="shared" si="0"/>
        <v>69</v>
      </c>
    </row>
    <row r="46" spans="2:12" ht="20.100000000000001" customHeight="1" thickBot="1" x14ac:dyDescent="0.25">
      <c r="B46" s="57" t="s">
        <v>286</v>
      </c>
      <c r="C46" s="55">
        <v>0</v>
      </c>
      <c r="D46" s="55">
        <v>39</v>
      </c>
      <c r="E46" s="55">
        <v>0</v>
      </c>
      <c r="F46" s="55">
        <v>57</v>
      </c>
      <c r="G46" s="55">
        <v>35</v>
      </c>
      <c r="H46" s="55">
        <v>97</v>
      </c>
      <c r="J46">
        <v>119</v>
      </c>
      <c r="K46">
        <v>0</v>
      </c>
      <c r="L46" s="56">
        <f t="shared" si="0"/>
        <v>216</v>
      </c>
    </row>
    <row r="47" spans="2:12" ht="20.100000000000001" customHeight="1" thickBot="1" x14ac:dyDescent="0.25">
      <c r="B47" s="57" t="s">
        <v>287</v>
      </c>
      <c r="C47" s="55">
        <v>0</v>
      </c>
      <c r="D47" s="55">
        <v>16</v>
      </c>
      <c r="E47" s="55">
        <v>0</v>
      </c>
      <c r="F47" s="55">
        <v>18</v>
      </c>
      <c r="G47" s="55">
        <v>7</v>
      </c>
      <c r="H47" s="55">
        <v>62</v>
      </c>
      <c r="J47">
        <v>59</v>
      </c>
      <c r="K47">
        <v>0</v>
      </c>
      <c r="L47" s="56">
        <f t="shared" si="0"/>
        <v>121</v>
      </c>
    </row>
    <row r="48" spans="2:12" ht="20.100000000000001" customHeight="1" thickBot="1" x14ac:dyDescent="0.25">
      <c r="B48" s="57" t="s">
        <v>288</v>
      </c>
      <c r="C48" s="55">
        <v>27</v>
      </c>
      <c r="D48" s="55">
        <v>433</v>
      </c>
      <c r="E48" s="55">
        <v>192</v>
      </c>
      <c r="F48" s="55">
        <v>401</v>
      </c>
      <c r="G48" s="55">
        <v>147</v>
      </c>
      <c r="H48" s="55">
        <v>1413</v>
      </c>
      <c r="J48">
        <v>1836</v>
      </c>
      <c r="K48">
        <v>0</v>
      </c>
      <c r="L48" s="56">
        <f t="shared" si="0"/>
        <v>3249</v>
      </c>
    </row>
    <row r="49" spans="2:12" ht="20.100000000000001" customHeight="1" thickBot="1" x14ac:dyDescent="0.25">
      <c r="B49" s="57" t="s">
        <v>289</v>
      </c>
      <c r="C49" s="55">
        <v>2</v>
      </c>
      <c r="D49" s="55">
        <v>109</v>
      </c>
      <c r="E49" s="55">
        <v>21</v>
      </c>
      <c r="F49" s="55">
        <v>186</v>
      </c>
      <c r="G49" s="55">
        <v>142</v>
      </c>
      <c r="H49" s="55">
        <v>473</v>
      </c>
      <c r="J49">
        <v>363</v>
      </c>
      <c r="K49">
        <v>0</v>
      </c>
      <c r="L49" s="56">
        <f t="shared" si="0"/>
        <v>836</v>
      </c>
    </row>
    <row r="50" spans="2:12" ht="20.100000000000001" customHeight="1" thickBot="1" x14ac:dyDescent="0.25">
      <c r="B50" s="57" t="s">
        <v>290</v>
      </c>
      <c r="C50" s="55">
        <v>1</v>
      </c>
      <c r="D50" s="55">
        <v>18</v>
      </c>
      <c r="E50" s="55">
        <v>0</v>
      </c>
      <c r="F50" s="55">
        <v>16</v>
      </c>
      <c r="G50" s="55">
        <v>10</v>
      </c>
      <c r="H50" s="55">
        <v>56</v>
      </c>
      <c r="J50">
        <v>68</v>
      </c>
      <c r="K50">
        <v>0</v>
      </c>
      <c r="L50" s="56">
        <f t="shared" si="0"/>
        <v>124</v>
      </c>
    </row>
    <row r="51" spans="2:12" ht="20.100000000000001" customHeight="1" thickBot="1" x14ac:dyDescent="0.25">
      <c r="B51" s="57" t="s">
        <v>291</v>
      </c>
      <c r="C51" s="55">
        <v>0</v>
      </c>
      <c r="D51" s="55">
        <v>13</v>
      </c>
      <c r="E51" s="55">
        <v>1</v>
      </c>
      <c r="F51" s="55">
        <v>49</v>
      </c>
      <c r="G51" s="55">
        <v>30</v>
      </c>
      <c r="H51" s="55">
        <v>50</v>
      </c>
      <c r="J51">
        <v>66</v>
      </c>
      <c r="K51">
        <v>0</v>
      </c>
      <c r="L51" s="56">
        <f t="shared" si="0"/>
        <v>116</v>
      </c>
    </row>
    <row r="52" spans="2:12" ht="20.100000000000001" customHeight="1" thickBot="1" x14ac:dyDescent="0.25">
      <c r="B52" s="57" t="s">
        <v>292</v>
      </c>
      <c r="C52" s="55">
        <v>0</v>
      </c>
      <c r="D52" s="55">
        <v>50</v>
      </c>
      <c r="E52" s="55">
        <v>20</v>
      </c>
      <c r="F52" s="55">
        <v>132</v>
      </c>
      <c r="G52" s="55">
        <v>35</v>
      </c>
      <c r="H52" s="55">
        <v>108</v>
      </c>
      <c r="J52">
        <v>219</v>
      </c>
      <c r="K52">
        <v>0</v>
      </c>
      <c r="L52" s="56">
        <f t="shared" si="0"/>
        <v>327</v>
      </c>
    </row>
    <row r="53" spans="2:12" ht="20.100000000000001" customHeight="1" thickBot="1" x14ac:dyDescent="0.25">
      <c r="B53" s="57" t="s">
        <v>293</v>
      </c>
      <c r="C53" s="55">
        <v>0</v>
      </c>
      <c r="D53" s="55">
        <v>6</v>
      </c>
      <c r="E53" s="55">
        <v>0</v>
      </c>
      <c r="F53" s="55">
        <v>2</v>
      </c>
      <c r="G53" s="55">
        <v>5</v>
      </c>
      <c r="H53" s="55">
        <v>14</v>
      </c>
      <c r="J53">
        <v>10</v>
      </c>
      <c r="K53">
        <v>0</v>
      </c>
      <c r="L53" s="56">
        <f t="shared" si="0"/>
        <v>24</v>
      </c>
    </row>
    <row r="54" spans="2:12" ht="20.100000000000001" customHeight="1" thickBot="1" x14ac:dyDescent="0.25">
      <c r="B54" s="57" t="s">
        <v>294</v>
      </c>
      <c r="C54" s="55">
        <v>3</v>
      </c>
      <c r="D54" s="55">
        <v>24</v>
      </c>
      <c r="E54" s="55">
        <v>0</v>
      </c>
      <c r="F54" s="55">
        <v>31</v>
      </c>
      <c r="G54" s="55">
        <v>14</v>
      </c>
      <c r="H54" s="55">
        <v>48</v>
      </c>
      <c r="J54">
        <v>71</v>
      </c>
      <c r="K54">
        <v>0</v>
      </c>
      <c r="L54" s="56">
        <f t="shared" si="0"/>
        <v>119</v>
      </c>
    </row>
    <row r="55" spans="2:12" ht="20.100000000000001" customHeight="1" thickBot="1" x14ac:dyDescent="0.25">
      <c r="B55" s="57" t="s">
        <v>295</v>
      </c>
      <c r="C55" s="55">
        <v>0</v>
      </c>
      <c r="D55" s="55">
        <v>1</v>
      </c>
      <c r="E55" s="55">
        <v>1</v>
      </c>
      <c r="F55" s="55">
        <v>30</v>
      </c>
      <c r="G55" s="55">
        <v>13</v>
      </c>
      <c r="H55" s="55">
        <v>18</v>
      </c>
      <c r="J55">
        <v>35</v>
      </c>
      <c r="K55">
        <v>0</v>
      </c>
      <c r="L55" s="56">
        <f t="shared" si="0"/>
        <v>53</v>
      </c>
    </row>
    <row r="56" spans="2:12" ht="20.100000000000001" customHeight="1" thickBot="1" x14ac:dyDescent="0.25">
      <c r="B56" s="57" t="s">
        <v>296</v>
      </c>
      <c r="C56" s="55">
        <v>4</v>
      </c>
      <c r="D56" s="55">
        <v>177</v>
      </c>
      <c r="E56" s="55">
        <v>54</v>
      </c>
      <c r="F56" s="55">
        <v>306</v>
      </c>
      <c r="G56" s="55">
        <v>78</v>
      </c>
      <c r="H56" s="55">
        <v>371</v>
      </c>
      <c r="J56">
        <v>630</v>
      </c>
      <c r="K56">
        <v>0</v>
      </c>
      <c r="L56" s="56">
        <f t="shared" si="0"/>
        <v>1001</v>
      </c>
    </row>
    <row r="57" spans="2:12" ht="20.100000000000001" customHeight="1" thickBot="1" x14ac:dyDescent="0.25">
      <c r="B57" s="57" t="s">
        <v>297</v>
      </c>
      <c r="C57" s="55">
        <v>5</v>
      </c>
      <c r="D57" s="55">
        <v>50</v>
      </c>
      <c r="E57" s="55">
        <v>0</v>
      </c>
      <c r="F57" s="55">
        <v>151</v>
      </c>
      <c r="G57" s="55">
        <v>15</v>
      </c>
      <c r="H57" s="55">
        <v>98</v>
      </c>
      <c r="J57">
        <v>223</v>
      </c>
      <c r="K57">
        <v>0</v>
      </c>
      <c r="L57" s="56">
        <f t="shared" si="0"/>
        <v>321</v>
      </c>
    </row>
    <row r="58" spans="2:12" ht="20.100000000000001" customHeight="1" thickBot="1" x14ac:dyDescent="0.25">
      <c r="B58" s="57" t="s">
        <v>298</v>
      </c>
      <c r="C58" s="55">
        <v>3</v>
      </c>
      <c r="D58" s="55">
        <v>21</v>
      </c>
      <c r="E58" s="55">
        <v>2</v>
      </c>
      <c r="F58" s="55">
        <v>44</v>
      </c>
      <c r="G58" s="55">
        <v>16</v>
      </c>
      <c r="H58" s="55">
        <v>45</v>
      </c>
      <c r="J58">
        <v>75</v>
      </c>
      <c r="K58">
        <v>0</v>
      </c>
      <c r="L58" s="56">
        <f t="shared" si="0"/>
        <v>120</v>
      </c>
    </row>
    <row r="59" spans="2:12" ht="20.100000000000001" customHeight="1" thickBot="1" x14ac:dyDescent="0.25">
      <c r="B59" s="57" t="s">
        <v>299</v>
      </c>
      <c r="C59" s="55">
        <v>16</v>
      </c>
      <c r="D59" s="55">
        <v>91</v>
      </c>
      <c r="E59" s="55">
        <v>8</v>
      </c>
      <c r="F59" s="55">
        <v>200</v>
      </c>
      <c r="G59" s="55">
        <v>50</v>
      </c>
      <c r="H59" s="55">
        <v>281</v>
      </c>
      <c r="J59">
        <v>406</v>
      </c>
      <c r="K59">
        <v>2</v>
      </c>
      <c r="L59" s="56">
        <f t="shared" si="0"/>
        <v>685</v>
      </c>
    </row>
    <row r="60" spans="2:12" ht="20.100000000000001" customHeight="1" thickBot="1" x14ac:dyDescent="0.25">
      <c r="B60" s="57" t="s">
        <v>300</v>
      </c>
      <c r="C60" s="55">
        <v>2</v>
      </c>
      <c r="D60" s="55">
        <v>81</v>
      </c>
      <c r="E60" s="55">
        <v>1</v>
      </c>
      <c r="F60" s="55">
        <v>113</v>
      </c>
      <c r="G60" s="55">
        <v>17</v>
      </c>
      <c r="H60" s="55">
        <v>196</v>
      </c>
      <c r="J60">
        <v>323</v>
      </c>
      <c r="K60">
        <v>0</v>
      </c>
      <c r="L60" s="56">
        <f t="shared" si="0"/>
        <v>519</v>
      </c>
    </row>
    <row r="61" spans="2:12" ht="20.100000000000001" customHeight="1" thickBot="1" x14ac:dyDescent="0.25">
      <c r="B61" s="57" t="s">
        <v>301</v>
      </c>
      <c r="C61" s="55">
        <v>13</v>
      </c>
      <c r="D61" s="55">
        <v>53</v>
      </c>
      <c r="E61" s="55">
        <v>4</v>
      </c>
      <c r="F61" s="55">
        <v>182</v>
      </c>
      <c r="G61" s="55">
        <v>128</v>
      </c>
      <c r="H61" s="55">
        <v>623</v>
      </c>
      <c r="J61">
        <v>578</v>
      </c>
      <c r="K61">
        <v>0</v>
      </c>
      <c r="L61" s="56">
        <f t="shared" si="0"/>
        <v>1201</v>
      </c>
    </row>
    <row r="62" spans="2:12" ht="20.100000000000001" customHeight="1" thickBot="1" x14ac:dyDescent="0.25">
      <c r="B62" s="57" t="s">
        <v>302</v>
      </c>
      <c r="C62" s="55">
        <v>0</v>
      </c>
      <c r="D62" s="55">
        <v>15</v>
      </c>
      <c r="E62" s="55">
        <v>2</v>
      </c>
      <c r="F62" s="55">
        <v>17</v>
      </c>
      <c r="G62" s="55">
        <v>20</v>
      </c>
      <c r="H62" s="55">
        <v>44</v>
      </c>
      <c r="J62">
        <v>50</v>
      </c>
      <c r="K62">
        <v>0</v>
      </c>
      <c r="L62" s="56">
        <f t="shared" si="0"/>
        <v>94</v>
      </c>
    </row>
    <row r="63" spans="2:12" ht="20.100000000000001" customHeight="1" thickBot="1" x14ac:dyDescent="0.25">
      <c r="B63" s="57" t="s">
        <v>303</v>
      </c>
      <c r="C63" s="55">
        <v>1</v>
      </c>
      <c r="D63" s="55">
        <v>22</v>
      </c>
      <c r="E63" s="55">
        <v>0</v>
      </c>
      <c r="F63" s="55">
        <v>32</v>
      </c>
      <c r="G63" s="55">
        <v>15</v>
      </c>
      <c r="H63" s="55">
        <v>25</v>
      </c>
      <c r="J63">
        <v>57</v>
      </c>
      <c r="K63">
        <v>0</v>
      </c>
      <c r="L63" s="56">
        <f t="shared" si="0"/>
        <v>82</v>
      </c>
    </row>
    <row r="64" spans="2:12" ht="20.100000000000001" customHeight="1" thickBot="1" x14ac:dyDescent="0.25">
      <c r="B64" s="57" t="s">
        <v>304</v>
      </c>
      <c r="C64" s="55">
        <v>5</v>
      </c>
      <c r="D64" s="55">
        <v>34</v>
      </c>
      <c r="E64" s="55">
        <v>0</v>
      </c>
      <c r="F64" s="55">
        <v>23</v>
      </c>
      <c r="G64" s="55">
        <v>13</v>
      </c>
      <c r="H64" s="55">
        <v>67</v>
      </c>
      <c r="J64">
        <v>100</v>
      </c>
      <c r="K64">
        <v>0</v>
      </c>
      <c r="L64" s="56">
        <f t="shared" si="0"/>
        <v>167</v>
      </c>
    </row>
    <row r="65" spans="2:12" ht="20.100000000000001" customHeight="1" thickBot="1" x14ac:dyDescent="0.25">
      <c r="B65" s="57" t="s">
        <v>305</v>
      </c>
      <c r="C65" s="55">
        <v>1</v>
      </c>
      <c r="D65" s="55">
        <v>8</v>
      </c>
      <c r="E65" s="55">
        <v>0</v>
      </c>
      <c r="F65" s="55">
        <v>7</v>
      </c>
      <c r="G65" s="55">
        <v>4</v>
      </c>
      <c r="H65" s="55">
        <v>10</v>
      </c>
      <c r="J65">
        <v>19</v>
      </c>
      <c r="K65">
        <v>0</v>
      </c>
      <c r="L65" s="56">
        <f t="shared" si="0"/>
        <v>29</v>
      </c>
    </row>
    <row r="66" spans="2:12" ht="20.100000000000001" customHeight="1" thickBot="1" x14ac:dyDescent="0.25">
      <c r="B66" s="57" t="s">
        <v>306</v>
      </c>
      <c r="C66" s="55">
        <v>5</v>
      </c>
      <c r="D66" s="55">
        <v>26</v>
      </c>
      <c r="E66" s="55">
        <v>3</v>
      </c>
      <c r="F66" s="55">
        <v>111</v>
      </c>
      <c r="G66" s="55">
        <v>36</v>
      </c>
      <c r="H66" s="55">
        <v>164</v>
      </c>
      <c r="J66">
        <v>167</v>
      </c>
      <c r="K66">
        <v>0</v>
      </c>
      <c r="L66" s="56">
        <f t="shared" si="0"/>
        <v>331</v>
      </c>
    </row>
    <row r="67" spans="2:12" ht="20.100000000000001" customHeight="1" thickBot="1" x14ac:dyDescent="0.25">
      <c r="B67" s="57" t="s">
        <v>307</v>
      </c>
      <c r="C67" s="55">
        <v>0</v>
      </c>
      <c r="D67" s="55">
        <v>12</v>
      </c>
      <c r="E67" s="55">
        <v>4</v>
      </c>
      <c r="F67" s="55">
        <v>26</v>
      </c>
      <c r="G67" s="55">
        <v>24</v>
      </c>
      <c r="H67" s="55">
        <v>49</v>
      </c>
      <c r="J67">
        <v>58</v>
      </c>
      <c r="K67">
        <v>0</v>
      </c>
      <c r="L67" s="56">
        <f t="shared" si="0"/>
        <v>107</v>
      </c>
    </row>
    <row r="68" spans="2:12" ht="20.100000000000001" customHeight="1" thickBot="1" x14ac:dyDescent="0.25">
      <c r="B68" s="57" t="s">
        <v>308</v>
      </c>
      <c r="C68" s="55">
        <v>1</v>
      </c>
      <c r="D68" s="55">
        <v>21</v>
      </c>
      <c r="E68" s="55">
        <v>0</v>
      </c>
      <c r="F68" s="55">
        <v>18</v>
      </c>
      <c r="G68" s="55">
        <v>16</v>
      </c>
      <c r="H68" s="55">
        <v>23</v>
      </c>
      <c r="J68">
        <v>45</v>
      </c>
      <c r="K68">
        <v>0</v>
      </c>
      <c r="L68" s="56">
        <f t="shared" si="0"/>
        <v>68</v>
      </c>
    </row>
    <row r="69" spans="2:12" ht="20.100000000000001" customHeight="1" thickBot="1" x14ac:dyDescent="0.25">
      <c r="B69" s="57" t="s">
        <v>309</v>
      </c>
      <c r="C69" s="55">
        <v>0</v>
      </c>
      <c r="D69" s="55">
        <v>38</v>
      </c>
      <c r="E69" s="55">
        <v>0</v>
      </c>
      <c r="F69" s="55">
        <v>33</v>
      </c>
      <c r="G69" s="55">
        <v>8</v>
      </c>
      <c r="H69" s="55">
        <v>45</v>
      </c>
      <c r="J69">
        <v>87</v>
      </c>
      <c r="K69">
        <v>0</v>
      </c>
      <c r="L69" s="56">
        <f t="shared" si="0"/>
        <v>132</v>
      </c>
    </row>
    <row r="70" spans="2:12" ht="20.100000000000001" customHeight="1" thickBot="1" x14ac:dyDescent="0.25">
      <c r="B70" s="57" t="s">
        <v>310</v>
      </c>
      <c r="C70" s="55">
        <v>2</v>
      </c>
      <c r="D70" s="55">
        <v>32</v>
      </c>
      <c r="E70" s="55">
        <v>12</v>
      </c>
      <c r="F70" s="55">
        <v>41</v>
      </c>
      <c r="G70" s="55">
        <v>37</v>
      </c>
      <c r="H70" s="55">
        <v>136</v>
      </c>
      <c r="J70">
        <v>134</v>
      </c>
      <c r="K70">
        <v>0</v>
      </c>
      <c r="L70" s="56">
        <f t="shared" si="0"/>
        <v>270</v>
      </c>
    </row>
    <row r="71" spans="2:12" ht="20.100000000000001" customHeight="1" thickBot="1" x14ac:dyDescent="0.25">
      <c r="B71" s="57" t="s">
        <v>311</v>
      </c>
      <c r="C71" s="55">
        <v>3</v>
      </c>
      <c r="D71" s="55">
        <v>11</v>
      </c>
      <c r="E71" s="55">
        <v>14</v>
      </c>
      <c r="F71" s="55">
        <v>95</v>
      </c>
      <c r="G71" s="55">
        <v>29</v>
      </c>
      <c r="H71" s="55">
        <v>51</v>
      </c>
      <c r="J71">
        <v>139</v>
      </c>
      <c r="K71">
        <v>0</v>
      </c>
      <c r="L71" s="56">
        <f t="shared" si="0"/>
        <v>190</v>
      </c>
    </row>
    <row r="72" spans="2:12" ht="20.100000000000001" customHeight="1" thickBot="1" x14ac:dyDescent="0.25">
      <c r="B72" s="57" t="s">
        <v>312</v>
      </c>
      <c r="C72" s="55">
        <v>0</v>
      </c>
      <c r="D72" s="55">
        <v>51</v>
      </c>
      <c r="E72" s="55">
        <v>4</v>
      </c>
      <c r="F72" s="55">
        <v>147</v>
      </c>
      <c r="G72" s="55">
        <v>61</v>
      </c>
      <c r="H72" s="55">
        <v>113</v>
      </c>
      <c r="J72">
        <v>202</v>
      </c>
      <c r="K72">
        <v>0</v>
      </c>
      <c r="L72" s="56">
        <f t="shared" si="0"/>
        <v>315</v>
      </c>
    </row>
    <row r="73" spans="2:12" ht="20.100000000000001" customHeight="1" thickBot="1" x14ac:dyDescent="0.25">
      <c r="B73" s="57" t="s">
        <v>313</v>
      </c>
      <c r="C73" s="55">
        <v>62</v>
      </c>
      <c r="D73" s="55">
        <v>105</v>
      </c>
      <c r="E73" s="55">
        <v>13</v>
      </c>
      <c r="F73" s="55">
        <v>987</v>
      </c>
      <c r="G73" s="55">
        <v>594</v>
      </c>
      <c r="H73" s="55">
        <v>2993</v>
      </c>
      <c r="J73">
        <v>2792</v>
      </c>
      <c r="K73">
        <v>0</v>
      </c>
      <c r="L73" s="56">
        <f t="shared" si="0"/>
        <v>5785</v>
      </c>
    </row>
    <row r="74" spans="2:12" ht="20.100000000000001" customHeight="1" thickBot="1" x14ac:dyDescent="0.25">
      <c r="B74" s="57" t="s">
        <v>314</v>
      </c>
      <c r="C74" s="55">
        <v>3</v>
      </c>
      <c r="D74" s="55">
        <v>10</v>
      </c>
      <c r="E74" s="55">
        <v>0</v>
      </c>
      <c r="F74" s="55">
        <v>51</v>
      </c>
      <c r="G74" s="55">
        <v>18</v>
      </c>
      <c r="H74" s="55">
        <v>74</v>
      </c>
      <c r="J74">
        <v>111</v>
      </c>
      <c r="K74">
        <v>0</v>
      </c>
      <c r="L74" s="56">
        <f t="shared" si="0"/>
        <v>185</v>
      </c>
    </row>
    <row r="75" spans="2:12" ht="20.100000000000001" customHeight="1" thickBot="1" x14ac:dyDescent="0.25">
      <c r="B75" s="57" t="s">
        <v>315</v>
      </c>
      <c r="C75" s="55">
        <v>10</v>
      </c>
      <c r="D75" s="55">
        <v>69</v>
      </c>
      <c r="E75" s="55">
        <v>0</v>
      </c>
      <c r="F75" s="55">
        <v>277</v>
      </c>
      <c r="G75" s="55">
        <v>64</v>
      </c>
      <c r="H75" s="55">
        <v>430</v>
      </c>
      <c r="J75">
        <v>481</v>
      </c>
      <c r="K75">
        <v>0</v>
      </c>
      <c r="L75" s="56">
        <f t="shared" si="0"/>
        <v>911</v>
      </c>
    </row>
    <row r="76" spans="2:12" ht="20.100000000000001" customHeight="1" thickBot="1" x14ac:dyDescent="0.25">
      <c r="B76" s="57" t="s">
        <v>316</v>
      </c>
      <c r="C76" s="55">
        <v>14</v>
      </c>
      <c r="D76" s="55">
        <v>55</v>
      </c>
      <c r="E76" s="55">
        <v>10</v>
      </c>
      <c r="F76" s="55">
        <v>275</v>
      </c>
      <c r="G76" s="55">
        <v>131</v>
      </c>
      <c r="H76" s="55">
        <v>486</v>
      </c>
      <c r="J76">
        <v>423</v>
      </c>
      <c r="K76">
        <v>1</v>
      </c>
      <c r="L76" s="56">
        <f t="shared" ref="L76:L139" si="1">J76-K76+H76</f>
        <v>908</v>
      </c>
    </row>
    <row r="77" spans="2:12" ht="20.100000000000001" customHeight="1" thickBot="1" x14ac:dyDescent="0.25">
      <c r="B77" s="57" t="s">
        <v>317</v>
      </c>
      <c r="C77" s="55">
        <v>5</v>
      </c>
      <c r="D77" s="55">
        <v>22</v>
      </c>
      <c r="E77" s="55">
        <v>0</v>
      </c>
      <c r="F77" s="55">
        <v>132</v>
      </c>
      <c r="G77" s="55">
        <v>39</v>
      </c>
      <c r="H77" s="55">
        <v>163</v>
      </c>
      <c r="J77">
        <v>178</v>
      </c>
      <c r="K77">
        <v>0</v>
      </c>
      <c r="L77" s="56">
        <f t="shared" si="1"/>
        <v>341</v>
      </c>
    </row>
    <row r="78" spans="2:12" ht="20.100000000000001" customHeight="1" thickBot="1" x14ac:dyDescent="0.25">
      <c r="B78" s="57" t="s">
        <v>318</v>
      </c>
      <c r="C78" s="55">
        <v>15</v>
      </c>
      <c r="D78" s="55">
        <v>32</v>
      </c>
      <c r="E78" s="55">
        <v>0</v>
      </c>
      <c r="F78" s="55">
        <v>175</v>
      </c>
      <c r="G78" s="55">
        <v>92</v>
      </c>
      <c r="H78" s="55">
        <v>142</v>
      </c>
      <c r="J78">
        <v>222</v>
      </c>
      <c r="K78">
        <v>0</v>
      </c>
      <c r="L78" s="56">
        <f t="shared" si="1"/>
        <v>364</v>
      </c>
    </row>
    <row r="79" spans="2:12" ht="20.100000000000001" customHeight="1" thickBot="1" x14ac:dyDescent="0.25">
      <c r="B79" s="57" t="s">
        <v>319</v>
      </c>
      <c r="C79" s="55">
        <v>0</v>
      </c>
      <c r="D79" s="55">
        <v>20</v>
      </c>
      <c r="E79" s="55">
        <v>1</v>
      </c>
      <c r="F79" s="55">
        <v>66</v>
      </c>
      <c r="G79" s="55">
        <v>26</v>
      </c>
      <c r="H79" s="55">
        <v>112</v>
      </c>
      <c r="J79">
        <v>137</v>
      </c>
      <c r="K79">
        <v>0</v>
      </c>
      <c r="L79" s="56">
        <f t="shared" si="1"/>
        <v>249</v>
      </c>
    </row>
    <row r="80" spans="2:12" ht="20.100000000000001" customHeight="1" thickBot="1" x14ac:dyDescent="0.25">
      <c r="B80" s="57" t="s">
        <v>320</v>
      </c>
      <c r="C80" s="55">
        <v>2</v>
      </c>
      <c r="D80" s="55">
        <v>17</v>
      </c>
      <c r="E80" s="55">
        <v>0</v>
      </c>
      <c r="F80" s="55">
        <v>50</v>
      </c>
      <c r="G80" s="55">
        <v>16</v>
      </c>
      <c r="H80" s="55">
        <v>72</v>
      </c>
      <c r="J80">
        <v>123</v>
      </c>
      <c r="K80">
        <v>0</v>
      </c>
      <c r="L80" s="56">
        <f t="shared" si="1"/>
        <v>195</v>
      </c>
    </row>
    <row r="81" spans="2:12" ht="20.100000000000001" customHeight="1" thickBot="1" x14ac:dyDescent="0.25">
      <c r="B81" s="57" t="s">
        <v>321</v>
      </c>
      <c r="C81" s="55">
        <v>0</v>
      </c>
      <c r="D81" s="55">
        <v>5</v>
      </c>
      <c r="E81" s="55">
        <v>0</v>
      </c>
      <c r="F81" s="55">
        <v>18</v>
      </c>
      <c r="G81" s="55">
        <v>6</v>
      </c>
      <c r="H81" s="55">
        <v>31</v>
      </c>
      <c r="J81">
        <v>38</v>
      </c>
      <c r="K81">
        <v>0</v>
      </c>
      <c r="L81" s="56">
        <f t="shared" si="1"/>
        <v>69</v>
      </c>
    </row>
    <row r="82" spans="2:12" ht="20.100000000000001" customHeight="1" thickBot="1" x14ac:dyDescent="0.25">
      <c r="B82" s="57" t="s">
        <v>322</v>
      </c>
      <c r="C82" s="55">
        <v>17</v>
      </c>
      <c r="D82" s="55">
        <v>52</v>
      </c>
      <c r="E82" s="55">
        <v>10</v>
      </c>
      <c r="F82" s="55">
        <v>229</v>
      </c>
      <c r="G82" s="55">
        <v>120</v>
      </c>
      <c r="H82" s="55">
        <v>387</v>
      </c>
      <c r="J82">
        <v>440</v>
      </c>
      <c r="K82">
        <v>0</v>
      </c>
      <c r="L82" s="56">
        <f t="shared" si="1"/>
        <v>827</v>
      </c>
    </row>
    <row r="83" spans="2:12" ht="20.100000000000001" customHeight="1" thickBot="1" x14ac:dyDescent="0.25">
      <c r="B83" s="57" t="s">
        <v>323</v>
      </c>
      <c r="C83" s="55">
        <v>0</v>
      </c>
      <c r="D83" s="55">
        <v>9</v>
      </c>
      <c r="E83" s="55">
        <v>0</v>
      </c>
      <c r="F83" s="55">
        <v>24</v>
      </c>
      <c r="G83" s="55">
        <v>6</v>
      </c>
      <c r="H83" s="55">
        <v>31</v>
      </c>
      <c r="J83">
        <v>43</v>
      </c>
      <c r="K83">
        <v>0</v>
      </c>
      <c r="L83" s="56">
        <f t="shared" si="1"/>
        <v>74</v>
      </c>
    </row>
    <row r="84" spans="2:12" ht="20.100000000000001" customHeight="1" thickBot="1" x14ac:dyDescent="0.25">
      <c r="B84" s="57" t="s">
        <v>324</v>
      </c>
      <c r="C84" s="55">
        <v>0</v>
      </c>
      <c r="D84" s="55">
        <v>3</v>
      </c>
      <c r="E84" s="55">
        <v>0</v>
      </c>
      <c r="F84" s="55">
        <v>23</v>
      </c>
      <c r="G84" s="55">
        <v>7</v>
      </c>
      <c r="H84" s="55">
        <v>13</v>
      </c>
      <c r="J84">
        <v>26</v>
      </c>
      <c r="K84">
        <v>0</v>
      </c>
      <c r="L84" s="56">
        <f t="shared" si="1"/>
        <v>39</v>
      </c>
    </row>
    <row r="85" spans="2:12" ht="20.100000000000001" customHeight="1" thickBot="1" x14ac:dyDescent="0.25">
      <c r="B85" s="57" t="s">
        <v>325</v>
      </c>
      <c r="C85" s="55">
        <v>12</v>
      </c>
      <c r="D85" s="55">
        <v>35</v>
      </c>
      <c r="E85" s="55">
        <v>7</v>
      </c>
      <c r="F85" s="55">
        <v>123</v>
      </c>
      <c r="G85" s="55">
        <v>41</v>
      </c>
      <c r="H85" s="55">
        <v>84</v>
      </c>
      <c r="J85">
        <v>201</v>
      </c>
      <c r="K85">
        <v>1</v>
      </c>
      <c r="L85" s="56">
        <f t="shared" si="1"/>
        <v>284</v>
      </c>
    </row>
    <row r="86" spans="2:12" ht="20.100000000000001" customHeight="1" thickBot="1" x14ac:dyDescent="0.25">
      <c r="B86" s="57" t="s">
        <v>326</v>
      </c>
      <c r="C86" s="55">
        <v>10</v>
      </c>
      <c r="D86" s="55">
        <v>13</v>
      </c>
      <c r="E86" s="55">
        <v>15</v>
      </c>
      <c r="F86" s="55">
        <v>84</v>
      </c>
      <c r="G86" s="55">
        <v>31</v>
      </c>
      <c r="H86" s="55">
        <v>69</v>
      </c>
      <c r="J86">
        <v>141</v>
      </c>
      <c r="K86">
        <v>0</v>
      </c>
      <c r="L86" s="56">
        <f t="shared" si="1"/>
        <v>210</v>
      </c>
    </row>
    <row r="87" spans="2:12" ht="20.100000000000001" customHeight="1" thickBot="1" x14ac:dyDescent="0.25">
      <c r="B87" s="57" t="s">
        <v>327</v>
      </c>
      <c r="C87" s="55">
        <v>9</v>
      </c>
      <c r="D87" s="55">
        <v>22</v>
      </c>
      <c r="E87" s="55">
        <v>0</v>
      </c>
      <c r="F87" s="55">
        <v>165</v>
      </c>
      <c r="G87" s="55">
        <v>57</v>
      </c>
      <c r="H87" s="55">
        <v>101</v>
      </c>
      <c r="J87">
        <v>225</v>
      </c>
      <c r="K87">
        <v>0</v>
      </c>
      <c r="L87" s="56">
        <f t="shared" si="1"/>
        <v>326</v>
      </c>
    </row>
    <row r="88" spans="2:12" ht="20.100000000000001" customHeight="1" thickBot="1" x14ac:dyDescent="0.25">
      <c r="B88" s="57" t="s">
        <v>328</v>
      </c>
      <c r="C88" s="55">
        <v>96</v>
      </c>
      <c r="D88" s="55">
        <v>195</v>
      </c>
      <c r="E88" s="55">
        <v>120</v>
      </c>
      <c r="F88" s="55">
        <v>1195</v>
      </c>
      <c r="G88" s="55">
        <v>627</v>
      </c>
      <c r="H88" s="55">
        <v>3439</v>
      </c>
      <c r="J88">
        <v>3364</v>
      </c>
      <c r="K88">
        <v>0</v>
      </c>
      <c r="L88" s="56">
        <f t="shared" si="1"/>
        <v>6803</v>
      </c>
    </row>
    <row r="89" spans="2:12" ht="20.100000000000001" customHeight="1" thickBot="1" x14ac:dyDescent="0.25">
      <c r="B89" s="57" t="s">
        <v>329</v>
      </c>
      <c r="C89" s="55">
        <v>2</v>
      </c>
      <c r="D89" s="55">
        <v>3</v>
      </c>
      <c r="E89" s="55">
        <v>0</v>
      </c>
      <c r="F89" s="55">
        <v>31</v>
      </c>
      <c r="G89" s="55">
        <v>33</v>
      </c>
      <c r="H89" s="55">
        <v>47</v>
      </c>
      <c r="J89">
        <v>38</v>
      </c>
      <c r="K89">
        <v>0</v>
      </c>
      <c r="L89" s="56">
        <f t="shared" si="1"/>
        <v>85</v>
      </c>
    </row>
    <row r="90" spans="2:12" ht="20.100000000000001" customHeight="1" thickBot="1" x14ac:dyDescent="0.25">
      <c r="B90" s="57" t="s">
        <v>330</v>
      </c>
      <c r="C90" s="55">
        <v>1</v>
      </c>
      <c r="D90" s="55">
        <v>25</v>
      </c>
      <c r="E90" s="55">
        <v>0</v>
      </c>
      <c r="F90" s="55">
        <v>46</v>
      </c>
      <c r="G90" s="55">
        <v>20</v>
      </c>
      <c r="H90" s="55">
        <v>65</v>
      </c>
      <c r="J90">
        <v>90</v>
      </c>
      <c r="K90">
        <v>0</v>
      </c>
      <c r="L90" s="56">
        <f t="shared" si="1"/>
        <v>155</v>
      </c>
    </row>
    <row r="91" spans="2:12" ht="20.100000000000001" customHeight="1" thickBot="1" x14ac:dyDescent="0.25">
      <c r="B91" s="57" t="s">
        <v>331</v>
      </c>
      <c r="C91" s="55">
        <v>3</v>
      </c>
      <c r="D91" s="55">
        <v>78</v>
      </c>
      <c r="E91" s="55">
        <v>3</v>
      </c>
      <c r="F91" s="55">
        <v>53</v>
      </c>
      <c r="G91" s="55">
        <v>8</v>
      </c>
      <c r="H91" s="55">
        <v>47</v>
      </c>
      <c r="J91">
        <v>173</v>
      </c>
      <c r="K91">
        <v>7</v>
      </c>
      <c r="L91" s="56">
        <f t="shared" si="1"/>
        <v>213</v>
      </c>
    </row>
    <row r="92" spans="2:12" ht="20.100000000000001" customHeight="1" thickBot="1" x14ac:dyDescent="0.25">
      <c r="B92" s="57" t="s">
        <v>332</v>
      </c>
      <c r="C92" s="55">
        <v>3</v>
      </c>
      <c r="D92" s="55">
        <v>14</v>
      </c>
      <c r="E92" s="55">
        <v>1</v>
      </c>
      <c r="F92" s="55">
        <v>25</v>
      </c>
      <c r="G92" s="55">
        <v>28</v>
      </c>
      <c r="H92" s="55">
        <v>66</v>
      </c>
      <c r="J92">
        <v>58</v>
      </c>
      <c r="K92">
        <v>0</v>
      </c>
      <c r="L92" s="56">
        <f t="shared" si="1"/>
        <v>124</v>
      </c>
    </row>
    <row r="93" spans="2:12" ht="20.100000000000001" customHeight="1" thickBot="1" x14ac:dyDescent="0.25">
      <c r="B93" s="57" t="s">
        <v>333</v>
      </c>
      <c r="C93" s="55">
        <v>0</v>
      </c>
      <c r="D93" s="55">
        <v>18</v>
      </c>
      <c r="E93" s="55">
        <v>0</v>
      </c>
      <c r="F93" s="55">
        <v>124</v>
      </c>
      <c r="G93" s="55">
        <v>31</v>
      </c>
      <c r="H93" s="55">
        <v>82</v>
      </c>
      <c r="J93">
        <v>144</v>
      </c>
      <c r="K93">
        <v>0</v>
      </c>
      <c r="L93" s="56">
        <f t="shared" si="1"/>
        <v>226</v>
      </c>
    </row>
    <row r="94" spans="2:12" ht="20.100000000000001" customHeight="1" thickBot="1" x14ac:dyDescent="0.25">
      <c r="B94" s="57" t="s">
        <v>334</v>
      </c>
      <c r="C94" s="55">
        <v>16</v>
      </c>
      <c r="D94" s="55">
        <v>31</v>
      </c>
      <c r="E94" s="55">
        <v>0</v>
      </c>
      <c r="F94" s="55">
        <v>47</v>
      </c>
      <c r="G94" s="55">
        <v>56</v>
      </c>
      <c r="H94" s="55">
        <v>124</v>
      </c>
      <c r="J94">
        <v>109</v>
      </c>
      <c r="K94">
        <v>0</v>
      </c>
      <c r="L94" s="56">
        <f t="shared" si="1"/>
        <v>233</v>
      </c>
    </row>
    <row r="95" spans="2:12" ht="20.100000000000001" customHeight="1" thickBot="1" x14ac:dyDescent="0.25">
      <c r="B95" s="57" t="s">
        <v>335</v>
      </c>
      <c r="C95" s="55">
        <v>2</v>
      </c>
      <c r="D95" s="55">
        <v>6</v>
      </c>
      <c r="E95" s="55">
        <v>0</v>
      </c>
      <c r="F95" s="55">
        <v>39</v>
      </c>
      <c r="G95" s="55">
        <v>23</v>
      </c>
      <c r="H95" s="55">
        <v>39</v>
      </c>
      <c r="J95">
        <v>61</v>
      </c>
      <c r="K95">
        <v>0</v>
      </c>
      <c r="L95" s="56">
        <f t="shared" si="1"/>
        <v>100</v>
      </c>
    </row>
    <row r="96" spans="2:12" ht="20.100000000000001" customHeight="1" thickBot="1" x14ac:dyDescent="0.25">
      <c r="B96" s="57" t="s">
        <v>336</v>
      </c>
      <c r="C96" s="55">
        <v>4</v>
      </c>
      <c r="D96" s="55">
        <v>7</v>
      </c>
      <c r="E96" s="55">
        <v>8</v>
      </c>
      <c r="F96" s="55">
        <v>101</v>
      </c>
      <c r="G96" s="55">
        <v>40</v>
      </c>
      <c r="H96" s="55">
        <v>107</v>
      </c>
      <c r="J96">
        <v>130</v>
      </c>
      <c r="K96">
        <v>0</v>
      </c>
      <c r="L96" s="56">
        <f t="shared" si="1"/>
        <v>237</v>
      </c>
    </row>
    <row r="97" spans="2:12" ht="20.100000000000001" customHeight="1" thickBot="1" x14ac:dyDescent="0.25">
      <c r="B97" s="57" t="s">
        <v>337</v>
      </c>
      <c r="C97" s="55">
        <v>1</v>
      </c>
      <c r="D97" s="55">
        <v>17</v>
      </c>
      <c r="E97" s="55">
        <v>4</v>
      </c>
      <c r="F97" s="55">
        <v>47</v>
      </c>
      <c r="G97" s="55">
        <v>28</v>
      </c>
      <c r="H97" s="55">
        <v>54</v>
      </c>
      <c r="J97">
        <v>79</v>
      </c>
      <c r="K97">
        <v>0</v>
      </c>
      <c r="L97" s="56">
        <f t="shared" si="1"/>
        <v>133</v>
      </c>
    </row>
    <row r="98" spans="2:12" ht="20.100000000000001" customHeight="1" thickBot="1" x14ac:dyDescent="0.25">
      <c r="B98" s="57" t="s">
        <v>338</v>
      </c>
      <c r="C98" s="55">
        <v>0</v>
      </c>
      <c r="D98" s="55">
        <v>11</v>
      </c>
      <c r="E98" s="55">
        <v>1</v>
      </c>
      <c r="F98" s="55">
        <v>14</v>
      </c>
      <c r="G98" s="55">
        <v>8</v>
      </c>
      <c r="H98" s="55">
        <v>35</v>
      </c>
      <c r="J98">
        <v>38</v>
      </c>
      <c r="K98">
        <v>0</v>
      </c>
      <c r="L98" s="56">
        <f t="shared" si="1"/>
        <v>73</v>
      </c>
    </row>
    <row r="99" spans="2:12" ht="20.100000000000001" customHeight="1" thickBot="1" x14ac:dyDescent="0.25">
      <c r="B99" s="57" t="s">
        <v>339</v>
      </c>
      <c r="C99" s="55">
        <v>0</v>
      </c>
      <c r="D99" s="55">
        <v>1</v>
      </c>
      <c r="E99" s="55">
        <v>0</v>
      </c>
      <c r="F99" s="55">
        <v>9</v>
      </c>
      <c r="G99" s="55">
        <v>7</v>
      </c>
      <c r="H99" s="55">
        <v>10</v>
      </c>
      <c r="J99">
        <v>13</v>
      </c>
      <c r="K99">
        <v>0</v>
      </c>
      <c r="L99" s="56">
        <f t="shared" si="1"/>
        <v>23</v>
      </c>
    </row>
    <row r="100" spans="2:12" ht="20.100000000000001" customHeight="1" thickBot="1" x14ac:dyDescent="0.25">
      <c r="B100" s="57" t="s">
        <v>340</v>
      </c>
      <c r="C100" s="55">
        <v>0</v>
      </c>
      <c r="D100" s="55">
        <v>3</v>
      </c>
      <c r="E100" s="55">
        <v>0</v>
      </c>
      <c r="F100" s="55">
        <v>21</v>
      </c>
      <c r="G100" s="55">
        <v>13</v>
      </c>
      <c r="H100" s="55">
        <v>27</v>
      </c>
      <c r="J100">
        <v>29</v>
      </c>
      <c r="K100">
        <v>0</v>
      </c>
      <c r="L100" s="56">
        <f t="shared" si="1"/>
        <v>56</v>
      </c>
    </row>
    <row r="101" spans="2:12" ht="20.100000000000001" customHeight="1" thickBot="1" x14ac:dyDescent="0.25">
      <c r="B101" s="57" t="s">
        <v>341</v>
      </c>
      <c r="C101" s="55">
        <v>0</v>
      </c>
      <c r="D101" s="55">
        <v>24</v>
      </c>
      <c r="E101" s="55">
        <v>3</v>
      </c>
      <c r="F101" s="55">
        <v>42</v>
      </c>
      <c r="G101" s="55">
        <v>29</v>
      </c>
      <c r="H101" s="55">
        <v>82</v>
      </c>
      <c r="J101">
        <v>85</v>
      </c>
      <c r="K101">
        <v>1</v>
      </c>
      <c r="L101" s="56">
        <f t="shared" si="1"/>
        <v>166</v>
      </c>
    </row>
    <row r="102" spans="2:12" ht="20.100000000000001" customHeight="1" thickBot="1" x14ac:dyDescent="0.25">
      <c r="B102" s="57" t="s">
        <v>342</v>
      </c>
      <c r="C102" s="55">
        <v>0</v>
      </c>
      <c r="D102" s="55">
        <v>3</v>
      </c>
      <c r="E102" s="55">
        <v>0</v>
      </c>
      <c r="F102" s="55">
        <v>14</v>
      </c>
      <c r="G102" s="55">
        <v>15</v>
      </c>
      <c r="H102" s="55">
        <v>24</v>
      </c>
      <c r="J102">
        <v>18</v>
      </c>
      <c r="K102">
        <v>0</v>
      </c>
      <c r="L102" s="56">
        <f t="shared" si="1"/>
        <v>42</v>
      </c>
    </row>
    <row r="103" spans="2:12" ht="20.100000000000001" customHeight="1" thickBot="1" x14ac:dyDescent="0.25">
      <c r="B103" s="57" t="s">
        <v>343</v>
      </c>
      <c r="C103" s="55">
        <v>1</v>
      </c>
      <c r="D103" s="55">
        <v>42</v>
      </c>
      <c r="E103" s="55">
        <v>2</v>
      </c>
      <c r="F103" s="55">
        <v>31</v>
      </c>
      <c r="G103" s="55">
        <v>14</v>
      </c>
      <c r="H103" s="55">
        <v>39</v>
      </c>
      <c r="J103">
        <v>82</v>
      </c>
      <c r="K103">
        <v>0</v>
      </c>
      <c r="L103" s="56">
        <f t="shared" si="1"/>
        <v>121</v>
      </c>
    </row>
    <row r="104" spans="2:12" ht="20.100000000000001" customHeight="1" thickBot="1" x14ac:dyDescent="0.25">
      <c r="B104" s="57" t="s">
        <v>344</v>
      </c>
      <c r="C104" s="55">
        <v>0</v>
      </c>
      <c r="D104" s="55">
        <v>16</v>
      </c>
      <c r="E104" s="55">
        <v>4</v>
      </c>
      <c r="F104" s="55">
        <v>8</v>
      </c>
      <c r="G104" s="55">
        <v>7</v>
      </c>
      <c r="H104" s="55">
        <v>42</v>
      </c>
      <c r="J104">
        <v>47</v>
      </c>
      <c r="K104">
        <v>0</v>
      </c>
      <c r="L104" s="56">
        <f t="shared" si="1"/>
        <v>89</v>
      </c>
    </row>
    <row r="105" spans="2:12" ht="20.100000000000001" customHeight="1" thickBot="1" x14ac:dyDescent="0.25">
      <c r="B105" s="57" t="s">
        <v>345</v>
      </c>
      <c r="C105" s="55">
        <v>0</v>
      </c>
      <c r="D105" s="55">
        <v>4</v>
      </c>
      <c r="E105" s="55">
        <v>0</v>
      </c>
      <c r="F105" s="55">
        <v>5</v>
      </c>
      <c r="G105" s="55">
        <v>0</v>
      </c>
      <c r="H105" s="55">
        <v>13</v>
      </c>
      <c r="J105">
        <v>16</v>
      </c>
      <c r="K105">
        <v>0</v>
      </c>
      <c r="L105" s="56">
        <f t="shared" si="1"/>
        <v>29</v>
      </c>
    </row>
    <row r="106" spans="2:12" ht="20.100000000000001" customHeight="1" thickBot="1" x14ac:dyDescent="0.25">
      <c r="B106" s="57" t="s">
        <v>346</v>
      </c>
      <c r="C106" s="55">
        <v>3</v>
      </c>
      <c r="D106" s="55">
        <v>34</v>
      </c>
      <c r="E106" s="55">
        <v>0</v>
      </c>
      <c r="F106" s="55">
        <v>50</v>
      </c>
      <c r="G106" s="55">
        <v>6</v>
      </c>
      <c r="H106" s="55">
        <v>17</v>
      </c>
      <c r="J106">
        <v>88</v>
      </c>
      <c r="K106">
        <v>0</v>
      </c>
      <c r="L106" s="56">
        <f t="shared" si="1"/>
        <v>105</v>
      </c>
    </row>
    <row r="107" spans="2:12" ht="20.100000000000001" customHeight="1" thickBot="1" x14ac:dyDescent="0.25">
      <c r="B107" s="57" t="s">
        <v>347</v>
      </c>
      <c r="C107" s="55">
        <v>0</v>
      </c>
      <c r="D107" s="55">
        <v>4</v>
      </c>
      <c r="E107" s="55">
        <v>1</v>
      </c>
      <c r="F107" s="55">
        <v>24</v>
      </c>
      <c r="G107" s="55">
        <v>2</v>
      </c>
      <c r="H107" s="55">
        <v>11</v>
      </c>
      <c r="J107">
        <v>33</v>
      </c>
      <c r="K107">
        <v>0</v>
      </c>
      <c r="L107" s="56">
        <f t="shared" si="1"/>
        <v>44</v>
      </c>
    </row>
    <row r="108" spans="2:12" ht="20.100000000000001" customHeight="1" thickBot="1" x14ac:dyDescent="0.25">
      <c r="B108" s="57" t="s">
        <v>348</v>
      </c>
      <c r="C108" s="55">
        <v>0</v>
      </c>
      <c r="D108" s="55">
        <v>3</v>
      </c>
      <c r="E108" s="55">
        <v>0</v>
      </c>
      <c r="F108" s="55">
        <v>17</v>
      </c>
      <c r="G108" s="55">
        <v>10</v>
      </c>
      <c r="H108" s="55">
        <v>23</v>
      </c>
      <c r="J108">
        <v>24</v>
      </c>
      <c r="K108">
        <v>0</v>
      </c>
      <c r="L108" s="56">
        <f t="shared" si="1"/>
        <v>47</v>
      </c>
    </row>
    <row r="109" spans="2:12" ht="20.100000000000001" customHeight="1" thickBot="1" x14ac:dyDescent="0.25">
      <c r="B109" s="57" t="s">
        <v>349</v>
      </c>
      <c r="C109" s="55">
        <v>57</v>
      </c>
      <c r="D109" s="55">
        <v>325</v>
      </c>
      <c r="E109" s="55">
        <v>68</v>
      </c>
      <c r="F109" s="55">
        <v>767</v>
      </c>
      <c r="G109" s="55">
        <v>256</v>
      </c>
      <c r="H109" s="55">
        <v>2162</v>
      </c>
      <c r="J109">
        <v>2158</v>
      </c>
      <c r="K109">
        <v>0</v>
      </c>
      <c r="L109" s="56">
        <f t="shared" si="1"/>
        <v>4320</v>
      </c>
    </row>
    <row r="110" spans="2:12" ht="20.100000000000001" customHeight="1" thickBot="1" x14ac:dyDescent="0.25">
      <c r="B110" s="57" t="s">
        <v>350</v>
      </c>
      <c r="C110" s="55">
        <v>0</v>
      </c>
      <c r="D110" s="55">
        <v>0</v>
      </c>
      <c r="E110" s="55">
        <v>0</v>
      </c>
      <c r="F110" s="55">
        <v>13</v>
      </c>
      <c r="G110" s="55">
        <v>0</v>
      </c>
      <c r="H110" s="55">
        <v>22</v>
      </c>
      <c r="J110">
        <v>24</v>
      </c>
      <c r="K110">
        <v>0</v>
      </c>
      <c r="L110" s="56">
        <f t="shared" si="1"/>
        <v>46</v>
      </c>
    </row>
    <row r="111" spans="2:12" ht="20.100000000000001" customHeight="1" thickBot="1" x14ac:dyDescent="0.25">
      <c r="B111" s="57" t="s">
        <v>351</v>
      </c>
      <c r="C111" s="55">
        <v>0</v>
      </c>
      <c r="D111" s="55">
        <v>1</v>
      </c>
      <c r="E111" s="55">
        <v>0</v>
      </c>
      <c r="F111" s="55">
        <v>10</v>
      </c>
      <c r="G111" s="55">
        <v>20</v>
      </c>
      <c r="H111" s="55">
        <v>38</v>
      </c>
      <c r="J111">
        <v>22</v>
      </c>
      <c r="K111">
        <v>0</v>
      </c>
      <c r="L111" s="56">
        <f t="shared" si="1"/>
        <v>60</v>
      </c>
    </row>
    <row r="112" spans="2:12" ht="20.100000000000001" customHeight="1" thickBot="1" x14ac:dyDescent="0.25">
      <c r="B112" s="57" t="s">
        <v>352</v>
      </c>
      <c r="C112" s="55">
        <v>0</v>
      </c>
      <c r="D112" s="55">
        <v>1</v>
      </c>
      <c r="E112" s="55">
        <v>0</v>
      </c>
      <c r="F112" s="55">
        <v>7</v>
      </c>
      <c r="G112" s="55">
        <v>2</v>
      </c>
      <c r="H112" s="55">
        <v>10</v>
      </c>
      <c r="J112">
        <v>13</v>
      </c>
      <c r="K112">
        <v>0</v>
      </c>
      <c r="L112" s="56">
        <f t="shared" si="1"/>
        <v>23</v>
      </c>
    </row>
    <row r="113" spans="2:12" ht="20.100000000000001" customHeight="1" thickBot="1" x14ac:dyDescent="0.25">
      <c r="B113" s="57" t="s">
        <v>353</v>
      </c>
      <c r="C113" s="55">
        <v>0</v>
      </c>
      <c r="D113" s="55">
        <v>10</v>
      </c>
      <c r="E113" s="55">
        <v>0</v>
      </c>
      <c r="F113" s="55">
        <v>30</v>
      </c>
      <c r="G113" s="55">
        <v>15</v>
      </c>
      <c r="H113" s="55">
        <v>29</v>
      </c>
      <c r="J113">
        <v>50</v>
      </c>
      <c r="K113">
        <v>0</v>
      </c>
      <c r="L113" s="56">
        <f t="shared" si="1"/>
        <v>79</v>
      </c>
    </row>
    <row r="114" spans="2:12" ht="20.100000000000001" customHeight="1" thickBot="1" x14ac:dyDescent="0.25">
      <c r="B114" s="57" t="s">
        <v>354</v>
      </c>
      <c r="C114" s="55">
        <v>0</v>
      </c>
      <c r="D114" s="55">
        <v>0</v>
      </c>
      <c r="E114" s="55">
        <v>0</v>
      </c>
      <c r="F114" s="55">
        <v>0</v>
      </c>
      <c r="G114" s="55">
        <v>6</v>
      </c>
      <c r="H114" s="55">
        <v>16</v>
      </c>
      <c r="J114">
        <v>6</v>
      </c>
      <c r="K114">
        <v>0</v>
      </c>
      <c r="L114" s="56">
        <f t="shared" si="1"/>
        <v>22</v>
      </c>
    </row>
    <row r="115" spans="2:12" ht="20.100000000000001" customHeight="1" thickBot="1" x14ac:dyDescent="0.25">
      <c r="B115" s="57" t="s">
        <v>355</v>
      </c>
      <c r="C115" s="55">
        <v>1</v>
      </c>
      <c r="D115" s="55">
        <v>8</v>
      </c>
      <c r="E115" s="55">
        <v>0</v>
      </c>
      <c r="F115" s="55">
        <v>11</v>
      </c>
      <c r="G115" s="55">
        <v>10</v>
      </c>
      <c r="H115" s="55">
        <v>17</v>
      </c>
      <c r="J115">
        <v>22</v>
      </c>
      <c r="K115">
        <v>0</v>
      </c>
      <c r="L115" s="56">
        <f t="shared" si="1"/>
        <v>39</v>
      </c>
    </row>
    <row r="116" spans="2:12" ht="20.100000000000001" customHeight="1" thickBot="1" x14ac:dyDescent="0.25">
      <c r="B116" s="57" t="s">
        <v>356</v>
      </c>
      <c r="C116" s="55">
        <v>0</v>
      </c>
      <c r="D116" s="55">
        <v>7</v>
      </c>
      <c r="E116" s="55">
        <v>0</v>
      </c>
      <c r="F116" s="55">
        <v>2</v>
      </c>
      <c r="G116" s="55">
        <v>6</v>
      </c>
      <c r="H116" s="55">
        <v>18</v>
      </c>
      <c r="J116">
        <v>10</v>
      </c>
      <c r="K116">
        <v>0</v>
      </c>
      <c r="L116" s="56">
        <f t="shared" si="1"/>
        <v>28</v>
      </c>
    </row>
    <row r="117" spans="2:12" ht="20.100000000000001" customHeight="1" thickBot="1" x14ac:dyDescent="0.25">
      <c r="B117" s="57" t="s">
        <v>357</v>
      </c>
      <c r="C117" s="55">
        <v>5</v>
      </c>
      <c r="D117" s="55">
        <v>28</v>
      </c>
      <c r="E117" s="55">
        <v>4</v>
      </c>
      <c r="F117" s="55">
        <v>62</v>
      </c>
      <c r="G117" s="55">
        <v>48</v>
      </c>
      <c r="H117" s="55">
        <v>181</v>
      </c>
      <c r="J117">
        <v>129</v>
      </c>
      <c r="K117">
        <v>0</v>
      </c>
      <c r="L117" s="56">
        <f t="shared" si="1"/>
        <v>310</v>
      </c>
    </row>
    <row r="118" spans="2:12" ht="20.100000000000001" customHeight="1" thickBot="1" x14ac:dyDescent="0.25">
      <c r="B118" s="57" t="s">
        <v>358</v>
      </c>
      <c r="C118" s="55">
        <v>3</v>
      </c>
      <c r="D118" s="55">
        <v>1</v>
      </c>
      <c r="E118" s="55">
        <v>1</v>
      </c>
      <c r="F118" s="55">
        <v>10</v>
      </c>
      <c r="G118" s="55">
        <v>10</v>
      </c>
      <c r="H118" s="55">
        <v>22</v>
      </c>
      <c r="J118">
        <v>21</v>
      </c>
      <c r="K118">
        <v>0</v>
      </c>
      <c r="L118" s="56">
        <f t="shared" si="1"/>
        <v>43</v>
      </c>
    </row>
    <row r="119" spans="2:12" ht="20.100000000000001" customHeight="1" thickBot="1" x14ac:dyDescent="0.25">
      <c r="B119" s="57" t="s">
        <v>359</v>
      </c>
      <c r="C119" s="55">
        <v>1</v>
      </c>
      <c r="D119" s="55">
        <v>7</v>
      </c>
      <c r="E119" s="55">
        <v>1</v>
      </c>
      <c r="F119" s="55">
        <v>39</v>
      </c>
      <c r="G119" s="55">
        <v>19</v>
      </c>
      <c r="H119" s="55">
        <v>86</v>
      </c>
      <c r="J119">
        <v>62</v>
      </c>
      <c r="K119">
        <v>0</v>
      </c>
      <c r="L119" s="56">
        <f t="shared" si="1"/>
        <v>148</v>
      </c>
    </row>
    <row r="120" spans="2:12" ht="20.100000000000001" customHeight="1" thickBot="1" x14ac:dyDescent="0.25">
      <c r="B120" s="57" t="s">
        <v>360</v>
      </c>
      <c r="C120" s="55">
        <v>0</v>
      </c>
      <c r="D120" s="55">
        <v>1</v>
      </c>
      <c r="E120" s="55">
        <v>0</v>
      </c>
      <c r="F120" s="55">
        <v>10</v>
      </c>
      <c r="G120" s="55">
        <v>12</v>
      </c>
      <c r="H120" s="55">
        <v>17</v>
      </c>
      <c r="J120">
        <v>12</v>
      </c>
      <c r="K120">
        <v>0</v>
      </c>
      <c r="L120" s="56">
        <f t="shared" si="1"/>
        <v>29</v>
      </c>
    </row>
    <row r="121" spans="2:12" ht="20.100000000000001" customHeight="1" thickBot="1" x14ac:dyDescent="0.25">
      <c r="B121" s="57" t="s">
        <v>361</v>
      </c>
      <c r="C121" s="55">
        <v>11</v>
      </c>
      <c r="D121" s="55">
        <v>66</v>
      </c>
      <c r="E121" s="55">
        <v>2</v>
      </c>
      <c r="F121" s="55">
        <v>386</v>
      </c>
      <c r="G121" s="55">
        <v>87</v>
      </c>
      <c r="H121" s="55">
        <v>448</v>
      </c>
      <c r="J121">
        <v>698</v>
      </c>
      <c r="K121">
        <v>0</v>
      </c>
      <c r="L121" s="56">
        <f t="shared" si="1"/>
        <v>1146</v>
      </c>
    </row>
    <row r="122" spans="2:12" ht="20.100000000000001" customHeight="1" thickBot="1" x14ac:dyDescent="0.25">
      <c r="B122" s="57" t="s">
        <v>362</v>
      </c>
      <c r="C122" s="55">
        <v>5</v>
      </c>
      <c r="D122" s="55">
        <v>8</v>
      </c>
      <c r="E122" s="55">
        <v>0</v>
      </c>
      <c r="F122" s="55">
        <v>19</v>
      </c>
      <c r="G122" s="55">
        <v>14</v>
      </c>
      <c r="H122" s="55">
        <v>52</v>
      </c>
      <c r="J122">
        <v>59</v>
      </c>
      <c r="K122">
        <v>0</v>
      </c>
      <c r="L122" s="56">
        <f t="shared" si="1"/>
        <v>111</v>
      </c>
    </row>
    <row r="123" spans="2:12" ht="20.100000000000001" customHeight="1" thickBot="1" x14ac:dyDescent="0.25">
      <c r="B123" s="57" t="s">
        <v>363</v>
      </c>
      <c r="C123" s="55">
        <v>2</v>
      </c>
      <c r="D123" s="55">
        <v>148</v>
      </c>
      <c r="E123" s="55">
        <v>8</v>
      </c>
      <c r="F123" s="55">
        <v>122</v>
      </c>
      <c r="G123" s="55">
        <v>134</v>
      </c>
      <c r="H123" s="55">
        <v>557</v>
      </c>
      <c r="J123">
        <v>543</v>
      </c>
      <c r="K123">
        <v>0</v>
      </c>
      <c r="L123" s="56">
        <f t="shared" si="1"/>
        <v>1100</v>
      </c>
    </row>
    <row r="124" spans="2:12" ht="20.100000000000001" customHeight="1" thickBot="1" x14ac:dyDescent="0.25">
      <c r="B124" s="57" t="s">
        <v>364</v>
      </c>
      <c r="C124" s="55">
        <v>0</v>
      </c>
      <c r="D124" s="55">
        <v>16</v>
      </c>
      <c r="E124" s="55">
        <v>0</v>
      </c>
      <c r="F124" s="55">
        <v>5</v>
      </c>
      <c r="G124" s="55">
        <v>3</v>
      </c>
      <c r="H124" s="55">
        <v>9</v>
      </c>
      <c r="J124">
        <v>29</v>
      </c>
      <c r="K124">
        <v>0</v>
      </c>
      <c r="L124" s="56">
        <f t="shared" si="1"/>
        <v>38</v>
      </c>
    </row>
    <row r="125" spans="2:12" ht="20.100000000000001" customHeight="1" thickBot="1" x14ac:dyDescent="0.25">
      <c r="B125" s="57" t="s">
        <v>365</v>
      </c>
      <c r="C125" s="55">
        <v>1</v>
      </c>
      <c r="D125" s="55">
        <v>12</v>
      </c>
      <c r="E125" s="55">
        <v>0</v>
      </c>
      <c r="F125" s="55">
        <v>44</v>
      </c>
      <c r="G125" s="55">
        <v>22</v>
      </c>
      <c r="H125" s="55">
        <v>59</v>
      </c>
      <c r="J125">
        <v>61</v>
      </c>
      <c r="K125">
        <v>0</v>
      </c>
      <c r="L125" s="56">
        <f t="shared" si="1"/>
        <v>120</v>
      </c>
    </row>
    <row r="126" spans="2:12" ht="20.100000000000001" customHeight="1" thickBot="1" x14ac:dyDescent="0.25">
      <c r="B126" s="57" t="s">
        <v>366</v>
      </c>
      <c r="C126" s="55">
        <v>0</v>
      </c>
      <c r="D126" s="55">
        <v>26</v>
      </c>
      <c r="E126" s="55">
        <v>0</v>
      </c>
      <c r="F126" s="55">
        <v>33</v>
      </c>
      <c r="G126" s="55">
        <v>17</v>
      </c>
      <c r="H126" s="55">
        <v>47</v>
      </c>
      <c r="J126">
        <v>80</v>
      </c>
      <c r="K126">
        <v>0</v>
      </c>
      <c r="L126" s="56">
        <f t="shared" si="1"/>
        <v>127</v>
      </c>
    </row>
    <row r="127" spans="2:12" ht="20.100000000000001" customHeight="1" thickBot="1" x14ac:dyDescent="0.25">
      <c r="B127" s="57" t="s">
        <v>367</v>
      </c>
      <c r="C127" s="55">
        <v>0</v>
      </c>
      <c r="D127" s="55">
        <v>0</v>
      </c>
      <c r="E127" s="55">
        <v>0</v>
      </c>
      <c r="F127" s="55">
        <v>0</v>
      </c>
      <c r="G127" s="55">
        <v>0</v>
      </c>
      <c r="H127" s="55">
        <v>3</v>
      </c>
      <c r="J127">
        <v>1</v>
      </c>
      <c r="K127">
        <v>0</v>
      </c>
      <c r="L127" s="56">
        <f t="shared" si="1"/>
        <v>4</v>
      </c>
    </row>
    <row r="128" spans="2:12" ht="20.100000000000001" customHeight="1" thickBot="1" x14ac:dyDescent="0.25">
      <c r="B128" s="57" t="s">
        <v>368</v>
      </c>
      <c r="C128" s="55">
        <v>2</v>
      </c>
      <c r="D128" s="55">
        <v>1</v>
      </c>
      <c r="E128" s="55">
        <v>0</v>
      </c>
      <c r="F128" s="55">
        <v>4</v>
      </c>
      <c r="G128" s="55">
        <v>0</v>
      </c>
      <c r="H128" s="55">
        <v>11</v>
      </c>
      <c r="J128">
        <v>8</v>
      </c>
      <c r="K128">
        <v>0</v>
      </c>
      <c r="L128" s="56">
        <f t="shared" si="1"/>
        <v>19</v>
      </c>
    </row>
    <row r="129" spans="2:12" ht="20.100000000000001" customHeight="1" thickBot="1" x14ac:dyDescent="0.25">
      <c r="B129" s="57" t="s">
        <v>369</v>
      </c>
      <c r="C129" s="55">
        <v>1</v>
      </c>
      <c r="D129" s="55">
        <v>1</v>
      </c>
      <c r="E129" s="55">
        <v>2</v>
      </c>
      <c r="F129" s="55">
        <v>14</v>
      </c>
      <c r="G129" s="55">
        <v>7</v>
      </c>
      <c r="H129" s="55">
        <v>35</v>
      </c>
      <c r="J129">
        <v>30</v>
      </c>
      <c r="K129">
        <v>0</v>
      </c>
      <c r="L129" s="56">
        <f t="shared" si="1"/>
        <v>65</v>
      </c>
    </row>
    <row r="130" spans="2:12" ht="20.100000000000001" customHeight="1" thickBot="1" x14ac:dyDescent="0.25">
      <c r="B130" s="57" t="s">
        <v>370</v>
      </c>
      <c r="C130" s="55">
        <v>0</v>
      </c>
      <c r="D130" s="55">
        <v>0</v>
      </c>
      <c r="E130" s="55">
        <v>0</v>
      </c>
      <c r="F130" s="55">
        <v>11</v>
      </c>
      <c r="G130" s="55">
        <v>5</v>
      </c>
      <c r="H130" s="55">
        <v>15</v>
      </c>
      <c r="J130">
        <v>13</v>
      </c>
      <c r="K130">
        <v>0</v>
      </c>
      <c r="L130" s="56">
        <f t="shared" si="1"/>
        <v>28</v>
      </c>
    </row>
    <row r="131" spans="2:12" ht="20.100000000000001" customHeight="1" thickBot="1" x14ac:dyDescent="0.25">
      <c r="B131" s="57" t="s">
        <v>371</v>
      </c>
      <c r="C131" s="55">
        <v>0</v>
      </c>
      <c r="D131" s="55">
        <v>2</v>
      </c>
      <c r="E131" s="55">
        <v>0</v>
      </c>
      <c r="F131" s="55">
        <v>7</v>
      </c>
      <c r="G131" s="55">
        <v>14</v>
      </c>
      <c r="H131" s="55">
        <v>65</v>
      </c>
      <c r="J131">
        <v>14</v>
      </c>
      <c r="K131">
        <v>0</v>
      </c>
      <c r="L131" s="56">
        <f t="shared" si="1"/>
        <v>79</v>
      </c>
    </row>
    <row r="132" spans="2:12" ht="20.100000000000001" customHeight="1" thickBot="1" x14ac:dyDescent="0.25">
      <c r="B132" s="57" t="s">
        <v>372</v>
      </c>
      <c r="C132" s="55">
        <v>5</v>
      </c>
      <c r="D132" s="55">
        <v>22</v>
      </c>
      <c r="E132" s="55">
        <v>1</v>
      </c>
      <c r="F132" s="55">
        <v>50</v>
      </c>
      <c r="G132" s="55">
        <v>32</v>
      </c>
      <c r="H132" s="55">
        <v>93</v>
      </c>
      <c r="J132">
        <v>106</v>
      </c>
      <c r="K132">
        <v>0</v>
      </c>
      <c r="L132" s="56">
        <f t="shared" si="1"/>
        <v>199</v>
      </c>
    </row>
    <row r="133" spans="2:12" ht="20.100000000000001" customHeight="1" thickBot="1" x14ac:dyDescent="0.25">
      <c r="B133" s="57" t="s">
        <v>373</v>
      </c>
      <c r="C133" s="55">
        <v>3</v>
      </c>
      <c r="D133" s="55">
        <v>174</v>
      </c>
      <c r="E133" s="55">
        <v>0</v>
      </c>
      <c r="F133" s="55">
        <v>246</v>
      </c>
      <c r="G133" s="55">
        <v>50</v>
      </c>
      <c r="H133" s="55">
        <v>232</v>
      </c>
      <c r="J133">
        <v>452</v>
      </c>
      <c r="K133">
        <v>0</v>
      </c>
      <c r="L133" s="56">
        <f t="shared" si="1"/>
        <v>684</v>
      </c>
    </row>
    <row r="134" spans="2:12" ht="20.100000000000001" customHeight="1" thickBot="1" x14ac:dyDescent="0.25">
      <c r="B134" s="57" t="s">
        <v>374</v>
      </c>
      <c r="C134" s="55">
        <v>17</v>
      </c>
      <c r="D134" s="55">
        <v>287</v>
      </c>
      <c r="E134" s="55">
        <v>8</v>
      </c>
      <c r="F134" s="55">
        <v>1273</v>
      </c>
      <c r="G134" s="55">
        <v>396</v>
      </c>
      <c r="H134" s="55">
        <v>2161</v>
      </c>
      <c r="J134">
        <v>2627</v>
      </c>
      <c r="K134">
        <v>0</v>
      </c>
      <c r="L134" s="56">
        <f t="shared" si="1"/>
        <v>4788</v>
      </c>
    </row>
    <row r="135" spans="2:12" ht="20.100000000000001" customHeight="1" thickBot="1" x14ac:dyDescent="0.25">
      <c r="B135" s="57" t="s">
        <v>375</v>
      </c>
      <c r="C135" s="55">
        <v>3</v>
      </c>
      <c r="D135" s="55">
        <v>161</v>
      </c>
      <c r="E135" s="55">
        <v>18</v>
      </c>
      <c r="F135" s="55">
        <v>428</v>
      </c>
      <c r="G135" s="55">
        <v>41</v>
      </c>
      <c r="H135" s="55">
        <v>243</v>
      </c>
      <c r="J135">
        <v>703</v>
      </c>
      <c r="K135">
        <v>0</v>
      </c>
      <c r="L135" s="56">
        <f t="shared" si="1"/>
        <v>946</v>
      </c>
    </row>
    <row r="136" spans="2:12" ht="26.25" customHeight="1" thickBot="1" x14ac:dyDescent="0.25">
      <c r="B136" s="57" t="s">
        <v>195</v>
      </c>
      <c r="C136" s="55">
        <v>12</v>
      </c>
      <c r="D136" s="55">
        <v>68</v>
      </c>
      <c r="E136" s="55">
        <v>25</v>
      </c>
      <c r="F136" s="55">
        <v>294</v>
      </c>
      <c r="G136" s="55">
        <v>76</v>
      </c>
      <c r="H136" s="55">
        <v>312</v>
      </c>
      <c r="J136">
        <v>449</v>
      </c>
      <c r="K136">
        <v>0</v>
      </c>
      <c r="L136" s="56">
        <f t="shared" si="1"/>
        <v>761</v>
      </c>
    </row>
    <row r="137" spans="2:12" ht="31.5" customHeight="1" thickBot="1" x14ac:dyDescent="0.25">
      <c r="B137" s="57" t="s">
        <v>376</v>
      </c>
      <c r="C137" s="55">
        <v>10</v>
      </c>
      <c r="D137" s="55">
        <v>10</v>
      </c>
      <c r="E137" s="55">
        <v>0</v>
      </c>
      <c r="F137" s="55">
        <v>55</v>
      </c>
      <c r="G137" s="55">
        <v>36</v>
      </c>
      <c r="H137" s="55">
        <v>65</v>
      </c>
      <c r="J137">
        <v>82</v>
      </c>
      <c r="K137">
        <v>0</v>
      </c>
      <c r="L137" s="56">
        <f t="shared" si="1"/>
        <v>147</v>
      </c>
    </row>
    <row r="138" spans="2:12" ht="20.100000000000001" customHeight="1" thickBot="1" x14ac:dyDescent="0.25">
      <c r="B138" s="57" t="s">
        <v>377</v>
      </c>
      <c r="C138" s="55">
        <v>9</v>
      </c>
      <c r="D138" s="55">
        <v>145</v>
      </c>
      <c r="E138" s="55">
        <v>6</v>
      </c>
      <c r="F138" s="55">
        <v>154</v>
      </c>
      <c r="G138" s="55">
        <v>38</v>
      </c>
      <c r="H138" s="55">
        <v>124</v>
      </c>
      <c r="J138">
        <v>321</v>
      </c>
      <c r="K138">
        <v>0</v>
      </c>
      <c r="L138" s="56">
        <f t="shared" si="1"/>
        <v>445</v>
      </c>
    </row>
    <row r="139" spans="2:12" ht="29.25" thickBot="1" x14ac:dyDescent="0.25">
      <c r="B139" s="57" t="s">
        <v>378</v>
      </c>
      <c r="C139" s="55">
        <v>51</v>
      </c>
      <c r="D139" s="55">
        <v>551</v>
      </c>
      <c r="E139" s="55">
        <v>260</v>
      </c>
      <c r="F139" s="55">
        <v>448</v>
      </c>
      <c r="G139" s="55">
        <v>81</v>
      </c>
      <c r="H139" s="55">
        <v>1190</v>
      </c>
      <c r="J139">
        <v>1750</v>
      </c>
      <c r="K139">
        <v>1</v>
      </c>
      <c r="L139" s="56">
        <f t="shared" si="1"/>
        <v>2939</v>
      </c>
    </row>
    <row r="140" spans="2:12" ht="20.100000000000001" customHeight="1" thickBot="1" x14ac:dyDescent="0.25">
      <c r="B140" s="57" t="s">
        <v>379</v>
      </c>
      <c r="C140" s="55">
        <v>8</v>
      </c>
      <c r="D140" s="55">
        <v>136</v>
      </c>
      <c r="E140" s="55">
        <v>32</v>
      </c>
      <c r="F140" s="55">
        <v>274</v>
      </c>
      <c r="G140" s="55">
        <v>54</v>
      </c>
      <c r="H140" s="55">
        <v>203</v>
      </c>
      <c r="J140">
        <v>483</v>
      </c>
      <c r="K140">
        <v>0</v>
      </c>
      <c r="L140" s="56">
        <f t="shared" ref="L140:L203" si="2">J140-K140+H140</f>
        <v>686</v>
      </c>
    </row>
    <row r="141" spans="2:12" ht="20.100000000000001" customHeight="1" thickBot="1" x14ac:dyDescent="0.25">
      <c r="B141" s="57" t="s">
        <v>380</v>
      </c>
      <c r="C141" s="55">
        <v>2</v>
      </c>
      <c r="D141" s="55">
        <v>49</v>
      </c>
      <c r="E141" s="55">
        <v>2</v>
      </c>
      <c r="F141" s="55">
        <v>52</v>
      </c>
      <c r="G141" s="55">
        <v>42</v>
      </c>
      <c r="H141" s="55">
        <v>163</v>
      </c>
      <c r="J141">
        <v>130</v>
      </c>
      <c r="K141">
        <v>0</v>
      </c>
      <c r="L141" s="56">
        <f t="shared" si="2"/>
        <v>293</v>
      </c>
    </row>
    <row r="142" spans="2:12" ht="20.100000000000001" customHeight="1" thickBot="1" x14ac:dyDescent="0.25">
      <c r="B142" s="57" t="s">
        <v>381</v>
      </c>
      <c r="C142" s="55">
        <v>14</v>
      </c>
      <c r="D142" s="55">
        <v>193</v>
      </c>
      <c r="E142" s="55">
        <v>35</v>
      </c>
      <c r="F142" s="55">
        <v>225</v>
      </c>
      <c r="G142" s="55">
        <v>35</v>
      </c>
      <c r="H142" s="55">
        <v>140</v>
      </c>
      <c r="J142">
        <v>507</v>
      </c>
      <c r="K142">
        <v>0</v>
      </c>
      <c r="L142" s="56">
        <f t="shared" si="2"/>
        <v>647</v>
      </c>
    </row>
    <row r="143" spans="2:12" ht="20.100000000000001" customHeight="1" thickBot="1" x14ac:dyDescent="0.25">
      <c r="B143" s="57" t="s">
        <v>382</v>
      </c>
      <c r="C143" s="55">
        <v>23</v>
      </c>
      <c r="D143" s="55">
        <v>242</v>
      </c>
      <c r="E143" s="55">
        <v>74</v>
      </c>
      <c r="F143" s="55">
        <v>246</v>
      </c>
      <c r="G143" s="55">
        <v>47</v>
      </c>
      <c r="H143" s="55">
        <v>349</v>
      </c>
      <c r="J143">
        <v>683</v>
      </c>
      <c r="K143">
        <v>1</v>
      </c>
      <c r="L143" s="56">
        <f t="shared" si="2"/>
        <v>1031</v>
      </c>
    </row>
    <row r="144" spans="2:12" ht="20.100000000000001" customHeight="1" thickBot="1" x14ac:dyDescent="0.25">
      <c r="B144" s="57" t="s">
        <v>383</v>
      </c>
      <c r="C144" s="55">
        <v>3</v>
      </c>
      <c r="D144" s="55">
        <v>58</v>
      </c>
      <c r="E144" s="55">
        <v>2</v>
      </c>
      <c r="F144" s="55">
        <v>82</v>
      </c>
      <c r="G144" s="55">
        <v>14</v>
      </c>
      <c r="H144" s="55">
        <v>57</v>
      </c>
      <c r="J144">
        <v>164</v>
      </c>
      <c r="K144">
        <v>0</v>
      </c>
      <c r="L144" s="56">
        <f t="shared" si="2"/>
        <v>221</v>
      </c>
    </row>
    <row r="145" spans="2:12" ht="20.100000000000001" customHeight="1" thickBot="1" x14ac:dyDescent="0.25">
      <c r="B145" s="57" t="s">
        <v>384</v>
      </c>
      <c r="C145" s="55">
        <v>10</v>
      </c>
      <c r="D145" s="55">
        <v>91</v>
      </c>
      <c r="E145" s="55">
        <v>3</v>
      </c>
      <c r="F145" s="55">
        <v>106</v>
      </c>
      <c r="G145" s="55">
        <v>2</v>
      </c>
      <c r="H145" s="55">
        <v>99</v>
      </c>
      <c r="J145">
        <v>213</v>
      </c>
      <c r="K145">
        <v>0</v>
      </c>
      <c r="L145" s="56">
        <f t="shared" si="2"/>
        <v>312</v>
      </c>
    </row>
    <row r="146" spans="2:12" ht="20.100000000000001" customHeight="1" thickBot="1" x14ac:dyDescent="0.25">
      <c r="B146" s="57" t="s">
        <v>385</v>
      </c>
      <c r="C146" s="55">
        <v>2</v>
      </c>
      <c r="D146" s="55">
        <v>9</v>
      </c>
      <c r="E146" s="55">
        <v>0</v>
      </c>
      <c r="F146" s="55">
        <v>13</v>
      </c>
      <c r="G146" s="55">
        <v>15</v>
      </c>
      <c r="H146" s="55">
        <v>26</v>
      </c>
      <c r="J146">
        <v>28</v>
      </c>
      <c r="K146">
        <v>0</v>
      </c>
      <c r="L146" s="56">
        <f t="shared" si="2"/>
        <v>54</v>
      </c>
    </row>
    <row r="147" spans="2:12" ht="20.100000000000001" customHeight="1" thickBot="1" x14ac:dyDescent="0.25">
      <c r="B147" s="57" t="s">
        <v>166</v>
      </c>
      <c r="C147" s="55">
        <v>17</v>
      </c>
      <c r="D147" s="55">
        <v>239</v>
      </c>
      <c r="E147" s="55">
        <v>58</v>
      </c>
      <c r="F147" s="55">
        <v>337</v>
      </c>
      <c r="G147" s="55">
        <v>88</v>
      </c>
      <c r="H147" s="55">
        <v>420</v>
      </c>
      <c r="J147">
        <v>788</v>
      </c>
      <c r="K147">
        <v>0</v>
      </c>
      <c r="L147" s="56">
        <f t="shared" si="2"/>
        <v>1208</v>
      </c>
    </row>
    <row r="148" spans="2:12" ht="20.100000000000001" customHeight="1" thickBot="1" x14ac:dyDescent="0.25">
      <c r="B148" s="57" t="s">
        <v>386</v>
      </c>
      <c r="C148" s="55">
        <v>2</v>
      </c>
      <c r="D148" s="55">
        <v>19</v>
      </c>
      <c r="E148" s="55">
        <v>2</v>
      </c>
      <c r="F148" s="55">
        <v>36</v>
      </c>
      <c r="G148" s="55">
        <v>22</v>
      </c>
      <c r="H148" s="55">
        <v>48</v>
      </c>
      <c r="J148">
        <v>60</v>
      </c>
      <c r="K148">
        <v>0</v>
      </c>
      <c r="L148" s="56">
        <f t="shared" si="2"/>
        <v>108</v>
      </c>
    </row>
    <row r="149" spans="2:12" ht="20.100000000000001" customHeight="1" thickBot="1" x14ac:dyDescent="0.25">
      <c r="B149" s="57" t="s">
        <v>387</v>
      </c>
      <c r="C149" s="55">
        <v>0</v>
      </c>
      <c r="D149" s="55">
        <v>20</v>
      </c>
      <c r="E149" s="55">
        <v>0</v>
      </c>
      <c r="F149" s="55">
        <v>37</v>
      </c>
      <c r="G149" s="55">
        <v>4</v>
      </c>
      <c r="H149" s="55">
        <v>48</v>
      </c>
      <c r="J149">
        <v>72</v>
      </c>
      <c r="K149">
        <v>0</v>
      </c>
      <c r="L149" s="56">
        <f t="shared" si="2"/>
        <v>120</v>
      </c>
    </row>
    <row r="150" spans="2:12" ht="20.100000000000001" customHeight="1" thickBot="1" x14ac:dyDescent="0.25">
      <c r="B150" s="57" t="s">
        <v>388</v>
      </c>
      <c r="C150" s="55">
        <v>0</v>
      </c>
      <c r="D150" s="55">
        <v>4</v>
      </c>
      <c r="E150" s="55">
        <v>0</v>
      </c>
      <c r="F150" s="55">
        <v>5</v>
      </c>
      <c r="G150" s="55">
        <v>0</v>
      </c>
      <c r="H150" s="55">
        <v>3</v>
      </c>
      <c r="J150">
        <v>10</v>
      </c>
      <c r="K150">
        <v>0</v>
      </c>
      <c r="L150" s="56">
        <f t="shared" si="2"/>
        <v>13</v>
      </c>
    </row>
    <row r="151" spans="2:12" ht="20.100000000000001" customHeight="1" thickBot="1" x14ac:dyDescent="0.25">
      <c r="B151" s="57" t="s">
        <v>389</v>
      </c>
      <c r="C151" s="55">
        <v>17</v>
      </c>
      <c r="D151" s="55">
        <v>107</v>
      </c>
      <c r="E151" s="55">
        <v>17</v>
      </c>
      <c r="F151" s="55">
        <v>262</v>
      </c>
      <c r="G151" s="55">
        <v>75</v>
      </c>
      <c r="H151" s="55">
        <v>330</v>
      </c>
      <c r="J151">
        <v>555</v>
      </c>
      <c r="K151">
        <v>0</v>
      </c>
      <c r="L151" s="56">
        <f t="shared" si="2"/>
        <v>885</v>
      </c>
    </row>
    <row r="152" spans="2:12" ht="20.100000000000001" customHeight="1" thickBot="1" x14ac:dyDescent="0.25">
      <c r="B152" s="57" t="s">
        <v>390</v>
      </c>
      <c r="C152" s="55">
        <v>13</v>
      </c>
      <c r="D152" s="55">
        <v>73</v>
      </c>
      <c r="E152" s="55">
        <v>11</v>
      </c>
      <c r="F152" s="55">
        <v>131</v>
      </c>
      <c r="G152" s="55">
        <v>75</v>
      </c>
      <c r="H152" s="55">
        <v>211</v>
      </c>
      <c r="J152">
        <v>250</v>
      </c>
      <c r="K152">
        <v>0</v>
      </c>
      <c r="L152" s="56">
        <f t="shared" si="2"/>
        <v>461</v>
      </c>
    </row>
    <row r="153" spans="2:12" ht="20.100000000000001" customHeight="1" thickBot="1" x14ac:dyDescent="0.25">
      <c r="B153" s="57" t="s">
        <v>391</v>
      </c>
      <c r="C153" s="55">
        <v>5</v>
      </c>
      <c r="D153" s="55">
        <v>17</v>
      </c>
      <c r="E153" s="55">
        <v>1</v>
      </c>
      <c r="F153" s="55">
        <v>39</v>
      </c>
      <c r="G153" s="55">
        <v>32</v>
      </c>
      <c r="H153" s="55">
        <v>61</v>
      </c>
      <c r="J153">
        <v>65</v>
      </c>
      <c r="K153">
        <v>0</v>
      </c>
      <c r="L153" s="56">
        <f t="shared" si="2"/>
        <v>126</v>
      </c>
    </row>
    <row r="154" spans="2:12" ht="20.100000000000001" customHeight="1" thickBot="1" x14ac:dyDescent="0.25">
      <c r="B154" s="57" t="s">
        <v>392</v>
      </c>
      <c r="C154" s="55">
        <v>1</v>
      </c>
      <c r="D154" s="55">
        <v>46</v>
      </c>
      <c r="E154" s="55">
        <v>0</v>
      </c>
      <c r="F154" s="55">
        <v>51</v>
      </c>
      <c r="G154" s="55">
        <v>4</v>
      </c>
      <c r="H154" s="55">
        <v>25</v>
      </c>
      <c r="J154">
        <v>99</v>
      </c>
      <c r="K154">
        <v>0</v>
      </c>
      <c r="L154" s="56">
        <f t="shared" si="2"/>
        <v>124</v>
      </c>
    </row>
    <row r="155" spans="2:12" ht="20.100000000000001" customHeight="1" thickBot="1" x14ac:dyDescent="0.25">
      <c r="B155" s="57" t="s">
        <v>393</v>
      </c>
      <c r="C155" s="55">
        <v>6</v>
      </c>
      <c r="D155" s="55">
        <v>26</v>
      </c>
      <c r="E155" s="55">
        <v>9</v>
      </c>
      <c r="F155" s="55">
        <v>30</v>
      </c>
      <c r="G155" s="55">
        <v>14</v>
      </c>
      <c r="H155" s="55">
        <v>75</v>
      </c>
      <c r="J155">
        <v>89</v>
      </c>
      <c r="K155">
        <v>0</v>
      </c>
      <c r="L155" s="56">
        <f t="shared" si="2"/>
        <v>164</v>
      </c>
    </row>
    <row r="156" spans="2:12" ht="20.100000000000001" customHeight="1" thickBot="1" x14ac:dyDescent="0.25">
      <c r="B156" s="57" t="s">
        <v>394</v>
      </c>
      <c r="C156" s="55">
        <v>7</v>
      </c>
      <c r="D156" s="55">
        <v>232</v>
      </c>
      <c r="E156" s="55">
        <v>15</v>
      </c>
      <c r="F156" s="55">
        <v>331</v>
      </c>
      <c r="G156" s="55">
        <v>11</v>
      </c>
      <c r="H156" s="55">
        <v>305</v>
      </c>
      <c r="J156">
        <v>764</v>
      </c>
      <c r="K156">
        <v>0</v>
      </c>
      <c r="L156" s="56">
        <f t="shared" si="2"/>
        <v>1069</v>
      </c>
    </row>
    <row r="157" spans="2:12" ht="20.100000000000001" customHeight="1" thickBot="1" x14ac:dyDescent="0.25">
      <c r="B157" s="57" t="s">
        <v>395</v>
      </c>
      <c r="C157" s="55">
        <v>4</v>
      </c>
      <c r="D157" s="55">
        <v>24</v>
      </c>
      <c r="E157" s="55">
        <v>0</v>
      </c>
      <c r="F157" s="55">
        <v>132</v>
      </c>
      <c r="G157" s="55">
        <v>108</v>
      </c>
      <c r="H157" s="55">
        <v>206</v>
      </c>
      <c r="J157">
        <v>221</v>
      </c>
      <c r="K157">
        <v>0</v>
      </c>
      <c r="L157" s="56">
        <f t="shared" si="2"/>
        <v>427</v>
      </c>
    </row>
    <row r="158" spans="2:12" ht="20.100000000000001" customHeight="1" thickBot="1" x14ac:dyDescent="0.25">
      <c r="B158" s="57" t="s">
        <v>396</v>
      </c>
      <c r="C158" s="55">
        <v>2</v>
      </c>
      <c r="D158" s="55">
        <v>14</v>
      </c>
      <c r="E158" s="55">
        <v>0</v>
      </c>
      <c r="F158" s="55">
        <v>20</v>
      </c>
      <c r="G158" s="55">
        <v>16</v>
      </c>
      <c r="H158" s="55">
        <v>34</v>
      </c>
      <c r="J158">
        <v>43</v>
      </c>
      <c r="K158">
        <v>0</v>
      </c>
      <c r="L158" s="56">
        <f t="shared" si="2"/>
        <v>77</v>
      </c>
    </row>
    <row r="159" spans="2:12" ht="20.100000000000001" customHeight="1" thickBot="1" x14ac:dyDescent="0.25">
      <c r="B159" s="57" t="s">
        <v>397</v>
      </c>
      <c r="C159" s="55">
        <v>7</v>
      </c>
      <c r="D159" s="55">
        <v>112</v>
      </c>
      <c r="E159" s="55">
        <v>42</v>
      </c>
      <c r="F159" s="55">
        <v>346</v>
      </c>
      <c r="G159" s="55">
        <v>145</v>
      </c>
      <c r="H159" s="55">
        <v>376</v>
      </c>
      <c r="J159">
        <v>617</v>
      </c>
      <c r="K159">
        <v>0</v>
      </c>
      <c r="L159" s="56">
        <f t="shared" si="2"/>
        <v>993</v>
      </c>
    </row>
    <row r="160" spans="2:12" ht="20.100000000000001" customHeight="1" thickBot="1" x14ac:dyDescent="0.25">
      <c r="B160" s="57" t="s">
        <v>398</v>
      </c>
      <c r="C160" s="55">
        <v>1</v>
      </c>
      <c r="D160" s="55">
        <v>5</v>
      </c>
      <c r="E160" s="55">
        <v>1</v>
      </c>
      <c r="F160" s="55">
        <v>8</v>
      </c>
      <c r="G160" s="55">
        <v>1</v>
      </c>
      <c r="H160" s="55">
        <v>7</v>
      </c>
      <c r="J160">
        <v>19</v>
      </c>
      <c r="K160">
        <v>0</v>
      </c>
      <c r="L160" s="56">
        <f t="shared" si="2"/>
        <v>26</v>
      </c>
    </row>
    <row r="161" spans="2:12" ht="20.100000000000001" customHeight="1" thickBot="1" x14ac:dyDescent="0.25">
      <c r="B161" s="57" t="s">
        <v>399</v>
      </c>
      <c r="C161" s="55">
        <v>2</v>
      </c>
      <c r="D161" s="55">
        <v>5</v>
      </c>
      <c r="E161" s="55">
        <v>1</v>
      </c>
      <c r="F161" s="55">
        <v>13</v>
      </c>
      <c r="G161" s="55">
        <v>7</v>
      </c>
      <c r="H161" s="55">
        <v>32</v>
      </c>
      <c r="J161">
        <v>26</v>
      </c>
      <c r="K161">
        <v>0</v>
      </c>
      <c r="L161" s="56">
        <f t="shared" si="2"/>
        <v>58</v>
      </c>
    </row>
    <row r="162" spans="2:12" ht="20.100000000000001" customHeight="1" thickBot="1" x14ac:dyDescent="0.25">
      <c r="B162" s="57" t="s">
        <v>400</v>
      </c>
      <c r="C162" s="55">
        <v>2</v>
      </c>
      <c r="D162" s="55">
        <v>15</v>
      </c>
      <c r="E162" s="55">
        <v>4</v>
      </c>
      <c r="F162" s="55">
        <v>82</v>
      </c>
      <c r="G162" s="55">
        <v>16</v>
      </c>
      <c r="H162" s="55">
        <v>62</v>
      </c>
      <c r="J162">
        <v>113</v>
      </c>
      <c r="K162">
        <v>0</v>
      </c>
      <c r="L162" s="56">
        <f t="shared" si="2"/>
        <v>175</v>
      </c>
    </row>
    <row r="163" spans="2:12" ht="20.100000000000001" customHeight="1" thickBot="1" x14ac:dyDescent="0.25">
      <c r="B163" s="57" t="s">
        <v>401</v>
      </c>
      <c r="C163" s="55">
        <v>1</v>
      </c>
      <c r="D163" s="55">
        <v>13</v>
      </c>
      <c r="E163" s="55">
        <v>1</v>
      </c>
      <c r="F163" s="55">
        <v>17</v>
      </c>
      <c r="G163" s="55">
        <v>17</v>
      </c>
      <c r="H163" s="55">
        <v>32</v>
      </c>
      <c r="J163">
        <v>42</v>
      </c>
      <c r="K163">
        <v>0</v>
      </c>
      <c r="L163" s="56">
        <f t="shared" si="2"/>
        <v>74</v>
      </c>
    </row>
    <row r="164" spans="2:12" ht="20.100000000000001" customHeight="1" thickBot="1" x14ac:dyDescent="0.25">
      <c r="B164" s="57" t="s">
        <v>402</v>
      </c>
      <c r="C164" s="55">
        <v>2</v>
      </c>
      <c r="D164" s="55">
        <v>5</v>
      </c>
      <c r="E164" s="55">
        <v>3</v>
      </c>
      <c r="F164" s="55">
        <v>43</v>
      </c>
      <c r="G164" s="55">
        <v>15</v>
      </c>
      <c r="H164" s="55">
        <v>34</v>
      </c>
      <c r="J164">
        <v>68</v>
      </c>
      <c r="K164">
        <v>0</v>
      </c>
      <c r="L164" s="56">
        <f t="shared" si="2"/>
        <v>102</v>
      </c>
    </row>
    <row r="165" spans="2:12" ht="20.100000000000001" customHeight="1" thickBot="1" x14ac:dyDescent="0.25">
      <c r="B165" s="57" t="s">
        <v>403</v>
      </c>
      <c r="C165" s="55">
        <v>0</v>
      </c>
      <c r="D165" s="55">
        <v>1</v>
      </c>
      <c r="E165" s="55">
        <v>0</v>
      </c>
      <c r="F165" s="55">
        <v>7</v>
      </c>
      <c r="G165" s="55">
        <v>0</v>
      </c>
      <c r="H165" s="55">
        <v>7</v>
      </c>
      <c r="J165">
        <v>9</v>
      </c>
      <c r="K165">
        <v>0</v>
      </c>
      <c r="L165" s="56">
        <f t="shared" si="2"/>
        <v>16</v>
      </c>
    </row>
    <row r="166" spans="2:12" ht="20.100000000000001" customHeight="1" thickBot="1" x14ac:dyDescent="0.25">
      <c r="B166" s="57" t="s">
        <v>404</v>
      </c>
      <c r="C166" s="55">
        <v>0</v>
      </c>
      <c r="D166" s="55">
        <v>0</v>
      </c>
      <c r="E166" s="55">
        <v>3</v>
      </c>
      <c r="F166" s="55">
        <v>23</v>
      </c>
      <c r="G166" s="55">
        <v>9</v>
      </c>
      <c r="H166" s="55">
        <v>27</v>
      </c>
      <c r="J166">
        <v>34</v>
      </c>
      <c r="K166">
        <v>0</v>
      </c>
      <c r="L166" s="56">
        <f t="shared" si="2"/>
        <v>61</v>
      </c>
    </row>
    <row r="167" spans="2:12" ht="20.100000000000001" customHeight="1" thickBot="1" x14ac:dyDescent="0.25">
      <c r="B167" s="57" t="s">
        <v>405</v>
      </c>
      <c r="C167" s="55">
        <v>3</v>
      </c>
      <c r="D167" s="55">
        <v>14</v>
      </c>
      <c r="E167" s="55">
        <v>3</v>
      </c>
      <c r="F167" s="55">
        <v>116</v>
      </c>
      <c r="G167" s="55">
        <v>26</v>
      </c>
      <c r="H167" s="55">
        <v>88</v>
      </c>
      <c r="J167">
        <v>152</v>
      </c>
      <c r="K167">
        <v>0</v>
      </c>
      <c r="L167" s="56">
        <f t="shared" si="2"/>
        <v>240</v>
      </c>
    </row>
    <row r="168" spans="2:12" ht="20.100000000000001" customHeight="1" thickBot="1" x14ac:dyDescent="0.25">
      <c r="B168" s="57" t="s">
        <v>406</v>
      </c>
      <c r="C168" s="55">
        <v>0</v>
      </c>
      <c r="D168" s="55">
        <v>0</v>
      </c>
      <c r="E168" s="55">
        <v>0</v>
      </c>
      <c r="F168" s="55">
        <v>2</v>
      </c>
      <c r="G168" s="55">
        <v>1</v>
      </c>
      <c r="H168" s="55">
        <v>3</v>
      </c>
      <c r="J168">
        <v>3</v>
      </c>
      <c r="K168">
        <v>0</v>
      </c>
      <c r="L168" s="56">
        <f t="shared" si="2"/>
        <v>6</v>
      </c>
    </row>
    <row r="169" spans="2:12" ht="20.100000000000001" customHeight="1" thickBot="1" x14ac:dyDescent="0.25">
      <c r="B169" s="57" t="s">
        <v>407</v>
      </c>
      <c r="C169" s="55">
        <v>1</v>
      </c>
      <c r="D169" s="55">
        <v>105</v>
      </c>
      <c r="E169" s="55">
        <v>13</v>
      </c>
      <c r="F169" s="55">
        <v>194</v>
      </c>
      <c r="G169" s="55">
        <v>102</v>
      </c>
      <c r="H169" s="55">
        <v>205</v>
      </c>
      <c r="J169">
        <v>353</v>
      </c>
      <c r="K169">
        <v>0</v>
      </c>
      <c r="L169" s="56">
        <f t="shared" si="2"/>
        <v>558</v>
      </c>
    </row>
    <row r="170" spans="2:12" ht="20.100000000000001" customHeight="1" thickBot="1" x14ac:dyDescent="0.25">
      <c r="B170" s="57" t="s">
        <v>408</v>
      </c>
      <c r="C170" s="55">
        <v>0</v>
      </c>
      <c r="D170" s="55">
        <v>0</v>
      </c>
      <c r="E170" s="55">
        <v>1</v>
      </c>
      <c r="F170" s="55">
        <v>37</v>
      </c>
      <c r="G170" s="55">
        <v>36</v>
      </c>
      <c r="H170" s="55">
        <v>53</v>
      </c>
      <c r="J170">
        <v>40</v>
      </c>
      <c r="K170">
        <v>0</v>
      </c>
      <c r="L170" s="56">
        <f t="shared" si="2"/>
        <v>93</v>
      </c>
    </row>
    <row r="171" spans="2:12" ht="20.100000000000001" customHeight="1" thickBot="1" x14ac:dyDescent="0.25">
      <c r="B171" s="57" t="s">
        <v>409</v>
      </c>
      <c r="C171" s="55">
        <v>0</v>
      </c>
      <c r="D171" s="55">
        <v>2</v>
      </c>
      <c r="E171" s="55">
        <v>1</v>
      </c>
      <c r="F171" s="55">
        <v>4</v>
      </c>
      <c r="G171" s="55">
        <v>0</v>
      </c>
      <c r="H171" s="55">
        <v>8</v>
      </c>
      <c r="J171">
        <v>11</v>
      </c>
      <c r="K171">
        <v>0</v>
      </c>
      <c r="L171" s="56">
        <f t="shared" si="2"/>
        <v>19</v>
      </c>
    </row>
    <row r="172" spans="2:12" ht="20.100000000000001" customHeight="1" thickBot="1" x14ac:dyDescent="0.25">
      <c r="B172" s="57" t="s">
        <v>410</v>
      </c>
      <c r="C172" s="55">
        <v>0</v>
      </c>
      <c r="D172" s="55">
        <v>0</v>
      </c>
      <c r="E172" s="55">
        <v>6</v>
      </c>
      <c r="F172" s="55">
        <v>23</v>
      </c>
      <c r="G172" s="55">
        <v>31</v>
      </c>
      <c r="H172" s="55">
        <v>48</v>
      </c>
      <c r="J172">
        <v>30</v>
      </c>
      <c r="K172">
        <v>0</v>
      </c>
      <c r="L172" s="56">
        <f t="shared" si="2"/>
        <v>78</v>
      </c>
    </row>
    <row r="173" spans="2:12" ht="20.100000000000001" customHeight="1" thickBot="1" x14ac:dyDescent="0.25">
      <c r="B173" s="57" t="s">
        <v>411</v>
      </c>
      <c r="C173" s="55">
        <v>0</v>
      </c>
      <c r="D173" s="55">
        <v>2</v>
      </c>
      <c r="E173" s="55">
        <v>0</v>
      </c>
      <c r="F173" s="55">
        <v>5</v>
      </c>
      <c r="G173" s="55">
        <v>3</v>
      </c>
      <c r="H173" s="55">
        <v>6</v>
      </c>
      <c r="J173">
        <v>12</v>
      </c>
      <c r="K173">
        <v>0</v>
      </c>
      <c r="L173" s="56">
        <f t="shared" si="2"/>
        <v>18</v>
      </c>
    </row>
    <row r="174" spans="2:12" ht="20.100000000000001" customHeight="1" thickBot="1" x14ac:dyDescent="0.25">
      <c r="B174" s="57" t="s">
        <v>412</v>
      </c>
      <c r="C174" s="55">
        <v>0</v>
      </c>
      <c r="D174" s="55">
        <v>0</v>
      </c>
      <c r="E174" s="55">
        <v>1</v>
      </c>
      <c r="F174" s="55">
        <v>19</v>
      </c>
      <c r="G174" s="55">
        <v>5</v>
      </c>
      <c r="H174" s="55">
        <v>15</v>
      </c>
      <c r="J174">
        <v>24</v>
      </c>
      <c r="K174">
        <v>0</v>
      </c>
      <c r="L174" s="56">
        <f t="shared" si="2"/>
        <v>39</v>
      </c>
    </row>
    <row r="175" spans="2:12" ht="20.100000000000001" customHeight="1" thickBot="1" x14ac:dyDescent="0.25">
      <c r="B175" s="57" t="s">
        <v>413</v>
      </c>
      <c r="C175" s="55">
        <v>0</v>
      </c>
      <c r="D175" s="55">
        <v>0</v>
      </c>
      <c r="E175" s="55">
        <v>0</v>
      </c>
      <c r="F175" s="55">
        <v>3</v>
      </c>
      <c r="G175" s="55">
        <v>0</v>
      </c>
      <c r="H175" s="55">
        <v>2</v>
      </c>
      <c r="J175">
        <v>5</v>
      </c>
      <c r="K175">
        <v>0</v>
      </c>
      <c r="L175" s="56">
        <f t="shared" si="2"/>
        <v>7</v>
      </c>
    </row>
    <row r="176" spans="2:12" ht="20.100000000000001" customHeight="1" thickBot="1" x14ac:dyDescent="0.25">
      <c r="B176" s="57" t="s">
        <v>414</v>
      </c>
      <c r="C176" s="55">
        <v>0</v>
      </c>
      <c r="D176" s="55">
        <v>2</v>
      </c>
      <c r="E176" s="55">
        <v>0</v>
      </c>
      <c r="F176" s="55">
        <v>2</v>
      </c>
      <c r="G176" s="55">
        <v>1</v>
      </c>
      <c r="H176" s="55">
        <v>5</v>
      </c>
      <c r="J176">
        <v>5</v>
      </c>
      <c r="K176">
        <v>0</v>
      </c>
      <c r="L176" s="56">
        <f t="shared" si="2"/>
        <v>10</v>
      </c>
    </row>
    <row r="177" spans="2:12" ht="20.100000000000001" customHeight="1" thickBot="1" x14ac:dyDescent="0.25">
      <c r="B177" s="57" t="s">
        <v>415</v>
      </c>
      <c r="C177" s="55">
        <v>7</v>
      </c>
      <c r="D177" s="55">
        <v>78</v>
      </c>
      <c r="E177" s="55">
        <v>6</v>
      </c>
      <c r="F177" s="55">
        <v>192</v>
      </c>
      <c r="G177" s="55">
        <v>101</v>
      </c>
      <c r="H177" s="55">
        <v>325</v>
      </c>
      <c r="J177">
        <v>313</v>
      </c>
      <c r="K177">
        <v>0</v>
      </c>
      <c r="L177" s="56">
        <f t="shared" si="2"/>
        <v>638</v>
      </c>
    </row>
    <row r="178" spans="2:12" ht="20.100000000000001" customHeight="1" thickBot="1" x14ac:dyDescent="0.25">
      <c r="B178" s="57" t="s">
        <v>416</v>
      </c>
      <c r="C178" s="55">
        <v>0</v>
      </c>
      <c r="D178" s="55">
        <v>4</v>
      </c>
      <c r="E178" s="55">
        <v>0</v>
      </c>
      <c r="F178" s="55">
        <v>12</v>
      </c>
      <c r="G178" s="55">
        <v>9</v>
      </c>
      <c r="H178" s="55">
        <v>32</v>
      </c>
      <c r="J178">
        <v>25</v>
      </c>
      <c r="K178">
        <v>0</v>
      </c>
      <c r="L178" s="56">
        <f t="shared" si="2"/>
        <v>57</v>
      </c>
    </row>
    <row r="179" spans="2:12" ht="20.100000000000001" customHeight="1" thickBot="1" x14ac:dyDescent="0.25">
      <c r="B179" s="57" t="s">
        <v>417</v>
      </c>
      <c r="C179" s="55">
        <v>2</v>
      </c>
      <c r="D179" s="55">
        <v>49</v>
      </c>
      <c r="E179" s="55">
        <v>0</v>
      </c>
      <c r="F179" s="55">
        <v>154</v>
      </c>
      <c r="G179" s="55">
        <v>56</v>
      </c>
      <c r="H179" s="55">
        <v>143</v>
      </c>
      <c r="J179">
        <v>206</v>
      </c>
      <c r="K179">
        <v>0</v>
      </c>
      <c r="L179" s="56">
        <f t="shared" si="2"/>
        <v>349</v>
      </c>
    </row>
    <row r="180" spans="2:12" ht="20.100000000000001" customHeight="1" thickBot="1" x14ac:dyDescent="0.25">
      <c r="B180" s="57" t="s">
        <v>418</v>
      </c>
      <c r="C180" s="55">
        <v>0</v>
      </c>
      <c r="D180" s="55">
        <v>0</v>
      </c>
      <c r="E180" s="55">
        <v>0</v>
      </c>
      <c r="F180" s="55">
        <v>16</v>
      </c>
      <c r="G180" s="55">
        <v>15</v>
      </c>
      <c r="H180" s="55">
        <v>26</v>
      </c>
      <c r="J180">
        <v>17</v>
      </c>
      <c r="K180">
        <v>0</v>
      </c>
      <c r="L180" s="56">
        <f t="shared" si="2"/>
        <v>43</v>
      </c>
    </row>
    <row r="181" spans="2:12" ht="20.100000000000001" customHeight="1" thickBot="1" x14ac:dyDescent="0.25">
      <c r="B181" s="57" t="s">
        <v>419</v>
      </c>
      <c r="C181" s="55">
        <v>0</v>
      </c>
      <c r="D181" s="55">
        <v>0</v>
      </c>
      <c r="E181" s="55">
        <v>0</v>
      </c>
      <c r="F181" s="55">
        <v>3</v>
      </c>
      <c r="G181" s="55">
        <v>1</v>
      </c>
      <c r="H181" s="55">
        <v>4</v>
      </c>
      <c r="J181">
        <v>4</v>
      </c>
      <c r="K181">
        <v>0</v>
      </c>
      <c r="L181" s="56">
        <f t="shared" si="2"/>
        <v>8</v>
      </c>
    </row>
    <row r="182" spans="2:12" ht="20.100000000000001" customHeight="1" thickBot="1" x14ac:dyDescent="0.25">
      <c r="B182" s="57" t="s">
        <v>420</v>
      </c>
      <c r="C182" s="55">
        <v>0</v>
      </c>
      <c r="D182" s="55">
        <v>1</v>
      </c>
      <c r="E182" s="55">
        <v>0</v>
      </c>
      <c r="F182" s="55">
        <v>5</v>
      </c>
      <c r="G182" s="55">
        <v>2</v>
      </c>
      <c r="H182" s="55">
        <v>7</v>
      </c>
      <c r="J182">
        <v>10</v>
      </c>
      <c r="K182">
        <v>0</v>
      </c>
      <c r="L182" s="56">
        <f t="shared" si="2"/>
        <v>17</v>
      </c>
    </row>
    <row r="183" spans="2:12" ht="20.100000000000001" customHeight="1" thickBot="1" x14ac:dyDescent="0.25">
      <c r="B183" s="57" t="s">
        <v>421</v>
      </c>
      <c r="C183" s="55">
        <v>3</v>
      </c>
      <c r="D183" s="55">
        <v>30</v>
      </c>
      <c r="E183" s="55">
        <v>1</v>
      </c>
      <c r="F183" s="55">
        <v>83</v>
      </c>
      <c r="G183" s="55">
        <v>37</v>
      </c>
      <c r="H183" s="55">
        <v>102</v>
      </c>
      <c r="J183">
        <v>135</v>
      </c>
      <c r="K183">
        <v>0</v>
      </c>
      <c r="L183" s="56">
        <f t="shared" si="2"/>
        <v>237</v>
      </c>
    </row>
    <row r="184" spans="2:12" ht="20.100000000000001" customHeight="1" thickBot="1" x14ac:dyDescent="0.25">
      <c r="B184" s="57" t="s">
        <v>422</v>
      </c>
      <c r="C184" s="55">
        <v>0</v>
      </c>
      <c r="D184" s="55">
        <v>0</v>
      </c>
      <c r="E184" s="55">
        <v>1</v>
      </c>
      <c r="F184" s="55">
        <v>7</v>
      </c>
      <c r="G184" s="55">
        <v>4</v>
      </c>
      <c r="H184" s="55">
        <v>0</v>
      </c>
      <c r="J184">
        <v>8</v>
      </c>
      <c r="K184">
        <v>0</v>
      </c>
      <c r="L184" s="56">
        <f t="shared" si="2"/>
        <v>8</v>
      </c>
    </row>
    <row r="185" spans="2:12" ht="20.100000000000001" customHeight="1" thickBot="1" x14ac:dyDescent="0.25">
      <c r="B185" s="57" t="s">
        <v>423</v>
      </c>
      <c r="C185" s="55">
        <v>0</v>
      </c>
      <c r="D185" s="55">
        <v>2</v>
      </c>
      <c r="E185" s="55">
        <v>2</v>
      </c>
      <c r="F185" s="55">
        <v>11</v>
      </c>
      <c r="G185" s="55">
        <v>7</v>
      </c>
      <c r="H185" s="55">
        <v>13</v>
      </c>
      <c r="J185">
        <v>15</v>
      </c>
      <c r="K185">
        <v>0</v>
      </c>
      <c r="L185" s="56">
        <f t="shared" si="2"/>
        <v>28</v>
      </c>
    </row>
    <row r="186" spans="2:12" ht="20.100000000000001" customHeight="1" thickBot="1" x14ac:dyDescent="0.25">
      <c r="B186" s="57" t="s">
        <v>424</v>
      </c>
      <c r="C186" s="55">
        <v>24</v>
      </c>
      <c r="D186" s="55">
        <v>21</v>
      </c>
      <c r="E186" s="55">
        <v>0</v>
      </c>
      <c r="F186" s="55">
        <v>14</v>
      </c>
      <c r="G186" s="55">
        <v>95</v>
      </c>
      <c r="H186" s="55">
        <v>320</v>
      </c>
      <c r="J186">
        <v>223</v>
      </c>
      <c r="K186">
        <v>0</v>
      </c>
      <c r="L186" s="56">
        <f t="shared" si="2"/>
        <v>543</v>
      </c>
    </row>
    <row r="187" spans="2:12" ht="20.100000000000001" customHeight="1" thickBot="1" x14ac:dyDescent="0.25">
      <c r="B187" s="57" t="s">
        <v>425</v>
      </c>
      <c r="C187" s="55">
        <v>0</v>
      </c>
      <c r="D187" s="55">
        <v>0</v>
      </c>
      <c r="E187" s="55">
        <v>0</v>
      </c>
      <c r="F187" s="55">
        <v>12</v>
      </c>
      <c r="G187" s="55">
        <v>4</v>
      </c>
      <c r="H187" s="55">
        <v>13</v>
      </c>
      <c r="J187">
        <v>14</v>
      </c>
      <c r="K187">
        <v>0</v>
      </c>
      <c r="L187" s="56">
        <f t="shared" si="2"/>
        <v>27</v>
      </c>
    </row>
    <row r="188" spans="2:12" ht="20.100000000000001" customHeight="1" thickBot="1" x14ac:dyDescent="0.25">
      <c r="B188" s="57" t="s">
        <v>426</v>
      </c>
      <c r="C188" s="55">
        <v>0</v>
      </c>
      <c r="D188" s="55">
        <v>0</v>
      </c>
      <c r="E188" s="55">
        <v>0</v>
      </c>
      <c r="F188" s="55">
        <v>1</v>
      </c>
      <c r="G188" s="55">
        <v>3</v>
      </c>
      <c r="H188" s="55">
        <v>4</v>
      </c>
      <c r="J188">
        <v>3</v>
      </c>
      <c r="K188">
        <v>0</v>
      </c>
      <c r="L188" s="56">
        <f t="shared" si="2"/>
        <v>7</v>
      </c>
    </row>
    <row r="189" spans="2:12" ht="20.100000000000001" customHeight="1" thickBot="1" x14ac:dyDescent="0.25">
      <c r="B189" s="57" t="s">
        <v>427</v>
      </c>
      <c r="C189" s="55">
        <v>0</v>
      </c>
      <c r="D189" s="55">
        <v>4</v>
      </c>
      <c r="E189" s="55">
        <v>1</v>
      </c>
      <c r="F189" s="55">
        <v>13</v>
      </c>
      <c r="G189" s="55">
        <v>7</v>
      </c>
      <c r="H189" s="55">
        <v>23</v>
      </c>
      <c r="J189">
        <v>29</v>
      </c>
      <c r="K189">
        <v>0</v>
      </c>
      <c r="L189" s="56">
        <f t="shared" si="2"/>
        <v>52</v>
      </c>
    </row>
    <row r="190" spans="2:12" ht="20.100000000000001" customHeight="1" thickBot="1" x14ac:dyDescent="0.25">
      <c r="B190" s="57" t="s">
        <v>428</v>
      </c>
      <c r="C190" s="55">
        <v>0</v>
      </c>
      <c r="D190" s="55">
        <v>3</v>
      </c>
      <c r="E190" s="55">
        <v>0</v>
      </c>
      <c r="F190" s="55">
        <v>4</v>
      </c>
      <c r="G190" s="55">
        <v>4</v>
      </c>
      <c r="H190" s="55">
        <v>6</v>
      </c>
      <c r="J190">
        <v>7</v>
      </c>
      <c r="K190">
        <v>0</v>
      </c>
      <c r="L190" s="56">
        <f t="shared" si="2"/>
        <v>13</v>
      </c>
    </row>
    <row r="191" spans="2:12" ht="20.100000000000001" customHeight="1" thickBot="1" x14ac:dyDescent="0.25">
      <c r="B191" s="57" t="s">
        <v>429</v>
      </c>
      <c r="C191" s="55">
        <v>0</v>
      </c>
      <c r="D191" s="55">
        <v>21</v>
      </c>
      <c r="E191" s="55">
        <v>0</v>
      </c>
      <c r="F191" s="55">
        <v>153</v>
      </c>
      <c r="G191" s="55">
        <v>194</v>
      </c>
      <c r="H191" s="55">
        <v>212</v>
      </c>
      <c r="J191">
        <v>188</v>
      </c>
      <c r="K191">
        <v>0</v>
      </c>
      <c r="L191" s="56">
        <f t="shared" si="2"/>
        <v>400</v>
      </c>
    </row>
    <row r="192" spans="2:12" ht="20.100000000000001" customHeight="1" thickBot="1" x14ac:dyDescent="0.25">
      <c r="B192" s="57" t="s">
        <v>430</v>
      </c>
      <c r="C192" s="55">
        <v>0</v>
      </c>
      <c r="D192" s="55">
        <v>0</v>
      </c>
      <c r="E192" s="55">
        <v>0</v>
      </c>
      <c r="F192" s="55">
        <v>7</v>
      </c>
      <c r="G192" s="55">
        <v>8</v>
      </c>
      <c r="H192" s="55">
        <v>15</v>
      </c>
      <c r="J192">
        <v>11</v>
      </c>
      <c r="K192">
        <v>0</v>
      </c>
      <c r="L192" s="56">
        <f t="shared" si="2"/>
        <v>26</v>
      </c>
    </row>
    <row r="193" spans="2:12" ht="20.100000000000001" customHeight="1" thickBot="1" x14ac:dyDescent="0.25">
      <c r="B193" s="57" t="s">
        <v>431</v>
      </c>
      <c r="C193" s="55">
        <v>2</v>
      </c>
      <c r="D193" s="55">
        <v>2</v>
      </c>
      <c r="E193" s="55">
        <v>0</v>
      </c>
      <c r="F193" s="55">
        <v>22</v>
      </c>
      <c r="G193" s="55">
        <v>0</v>
      </c>
      <c r="H193" s="55">
        <v>16</v>
      </c>
      <c r="J193">
        <v>30</v>
      </c>
      <c r="K193">
        <v>0</v>
      </c>
      <c r="L193" s="56">
        <f t="shared" si="2"/>
        <v>46</v>
      </c>
    </row>
    <row r="194" spans="2:12" ht="20.100000000000001" customHeight="1" thickBot="1" x14ac:dyDescent="0.25">
      <c r="B194" s="57" t="s">
        <v>432</v>
      </c>
      <c r="C194" s="55">
        <v>0</v>
      </c>
      <c r="D194" s="55">
        <v>1</v>
      </c>
      <c r="E194" s="55">
        <v>2</v>
      </c>
      <c r="F194" s="55">
        <v>13</v>
      </c>
      <c r="G194" s="55">
        <v>1</v>
      </c>
      <c r="H194" s="55">
        <v>1</v>
      </c>
      <c r="J194">
        <v>16</v>
      </c>
      <c r="K194">
        <v>0</v>
      </c>
      <c r="L194" s="56">
        <f t="shared" si="2"/>
        <v>17</v>
      </c>
    </row>
    <row r="195" spans="2:12" ht="20.100000000000001" customHeight="1" thickBot="1" x14ac:dyDescent="0.25">
      <c r="B195" s="57" t="s">
        <v>433</v>
      </c>
      <c r="C195" s="55">
        <v>0</v>
      </c>
      <c r="D195" s="55">
        <v>2</v>
      </c>
      <c r="E195" s="55">
        <v>0</v>
      </c>
      <c r="F195" s="55">
        <v>7</v>
      </c>
      <c r="G195" s="55">
        <v>2</v>
      </c>
      <c r="H195" s="55">
        <v>7</v>
      </c>
      <c r="J195">
        <v>11</v>
      </c>
      <c r="K195">
        <v>0</v>
      </c>
      <c r="L195" s="56">
        <f t="shared" si="2"/>
        <v>18</v>
      </c>
    </row>
    <row r="196" spans="2:12" ht="20.100000000000001" customHeight="1" thickBot="1" x14ac:dyDescent="0.25">
      <c r="B196" s="57" t="s">
        <v>434</v>
      </c>
      <c r="C196" s="55">
        <v>0</v>
      </c>
      <c r="D196" s="55">
        <v>0</v>
      </c>
      <c r="E196" s="55">
        <v>0</v>
      </c>
      <c r="F196" s="55">
        <v>0</v>
      </c>
      <c r="G196" s="55">
        <v>5</v>
      </c>
      <c r="H196" s="55">
        <v>7</v>
      </c>
      <c r="J196">
        <v>1</v>
      </c>
      <c r="K196">
        <v>0</v>
      </c>
      <c r="L196" s="56">
        <f t="shared" si="2"/>
        <v>8</v>
      </c>
    </row>
    <row r="197" spans="2:12" ht="20.100000000000001" customHeight="1" thickBot="1" x14ac:dyDescent="0.25">
      <c r="B197" s="57" t="s">
        <v>435</v>
      </c>
      <c r="C197" s="55">
        <v>0</v>
      </c>
      <c r="D197" s="55">
        <v>19</v>
      </c>
      <c r="E197" s="55">
        <v>0</v>
      </c>
      <c r="F197" s="55">
        <v>44</v>
      </c>
      <c r="G197" s="55">
        <v>75</v>
      </c>
      <c r="H197" s="55">
        <v>116</v>
      </c>
      <c r="J197">
        <v>71</v>
      </c>
      <c r="K197">
        <v>0</v>
      </c>
      <c r="L197" s="56">
        <f t="shared" si="2"/>
        <v>187</v>
      </c>
    </row>
    <row r="198" spans="2:12" ht="20.100000000000001" customHeight="1" thickBot="1" x14ac:dyDescent="0.25">
      <c r="B198" s="57" t="s">
        <v>436</v>
      </c>
      <c r="C198" s="55">
        <v>18</v>
      </c>
      <c r="D198" s="55">
        <v>24</v>
      </c>
      <c r="E198" s="55">
        <v>81</v>
      </c>
      <c r="F198" s="55">
        <v>383</v>
      </c>
      <c r="G198" s="55">
        <v>282</v>
      </c>
      <c r="H198" s="55">
        <v>578</v>
      </c>
      <c r="J198">
        <v>637</v>
      </c>
      <c r="K198">
        <v>0</v>
      </c>
      <c r="L198" s="56">
        <f t="shared" si="2"/>
        <v>1215</v>
      </c>
    </row>
    <row r="199" spans="2:12" ht="20.100000000000001" customHeight="1" thickBot="1" x14ac:dyDescent="0.25">
      <c r="B199" s="57" t="s">
        <v>437</v>
      </c>
      <c r="C199" s="55">
        <v>5</v>
      </c>
      <c r="D199" s="55">
        <v>1</v>
      </c>
      <c r="E199" s="55">
        <v>0</v>
      </c>
      <c r="F199" s="55">
        <v>44</v>
      </c>
      <c r="G199" s="55">
        <v>43</v>
      </c>
      <c r="H199" s="55">
        <v>52</v>
      </c>
      <c r="J199">
        <v>58</v>
      </c>
      <c r="K199">
        <v>0</v>
      </c>
      <c r="L199" s="56">
        <f t="shared" si="2"/>
        <v>110</v>
      </c>
    </row>
    <row r="200" spans="2:12" ht="20.100000000000001" customHeight="1" thickBot="1" x14ac:dyDescent="0.25">
      <c r="B200" s="57" t="s">
        <v>438</v>
      </c>
      <c r="C200" s="55">
        <v>0</v>
      </c>
      <c r="D200" s="55">
        <v>1</v>
      </c>
      <c r="E200" s="55">
        <v>0</v>
      </c>
      <c r="F200" s="55">
        <v>12</v>
      </c>
      <c r="G200" s="55">
        <v>9</v>
      </c>
      <c r="H200" s="55">
        <v>19</v>
      </c>
      <c r="J200">
        <v>19</v>
      </c>
      <c r="K200">
        <v>0</v>
      </c>
      <c r="L200" s="56">
        <f t="shared" si="2"/>
        <v>38</v>
      </c>
    </row>
    <row r="201" spans="2:12" ht="20.100000000000001" customHeight="1" thickBot="1" x14ac:dyDescent="0.25">
      <c r="B201" s="57" t="s">
        <v>439</v>
      </c>
      <c r="C201" s="55">
        <v>0</v>
      </c>
      <c r="D201" s="55">
        <v>0</v>
      </c>
      <c r="E201" s="55">
        <v>1</v>
      </c>
      <c r="F201" s="55">
        <v>8</v>
      </c>
      <c r="G201" s="55">
        <v>2</v>
      </c>
      <c r="H201" s="55">
        <v>4</v>
      </c>
      <c r="J201">
        <v>12</v>
      </c>
      <c r="K201">
        <v>0</v>
      </c>
      <c r="L201" s="56">
        <f t="shared" si="2"/>
        <v>16</v>
      </c>
    </row>
    <row r="202" spans="2:12" ht="20.100000000000001" customHeight="1" thickBot="1" x14ac:dyDescent="0.25">
      <c r="B202" s="57" t="s">
        <v>440</v>
      </c>
      <c r="C202" s="55">
        <v>2</v>
      </c>
      <c r="D202" s="55">
        <v>5</v>
      </c>
      <c r="E202" s="55">
        <v>0</v>
      </c>
      <c r="F202" s="55">
        <v>89</v>
      </c>
      <c r="G202" s="55">
        <v>63</v>
      </c>
      <c r="H202" s="55">
        <v>94</v>
      </c>
      <c r="J202">
        <v>102</v>
      </c>
      <c r="K202">
        <v>0</v>
      </c>
      <c r="L202" s="56">
        <f t="shared" si="2"/>
        <v>196</v>
      </c>
    </row>
    <row r="203" spans="2:12" ht="20.100000000000001" customHeight="1" thickBot="1" x14ac:dyDescent="0.25">
      <c r="B203" s="57" t="s">
        <v>441</v>
      </c>
      <c r="C203" s="55">
        <v>10</v>
      </c>
      <c r="D203" s="55">
        <v>6</v>
      </c>
      <c r="E203" s="55">
        <v>0</v>
      </c>
      <c r="F203" s="55">
        <v>19</v>
      </c>
      <c r="G203" s="55">
        <v>0</v>
      </c>
      <c r="H203" s="55">
        <v>25</v>
      </c>
      <c r="J203">
        <v>40</v>
      </c>
      <c r="K203">
        <v>0</v>
      </c>
      <c r="L203" s="56">
        <f t="shared" si="2"/>
        <v>65</v>
      </c>
    </row>
    <row r="204" spans="2:12" ht="20.100000000000001" customHeight="1" thickBot="1" x14ac:dyDescent="0.25">
      <c r="B204" s="57" t="s">
        <v>442</v>
      </c>
      <c r="C204" s="55">
        <v>0</v>
      </c>
      <c r="D204" s="55">
        <v>3</v>
      </c>
      <c r="E204" s="55">
        <v>0</v>
      </c>
      <c r="F204" s="55">
        <v>15</v>
      </c>
      <c r="G204" s="55">
        <v>2</v>
      </c>
      <c r="H204" s="55">
        <v>6</v>
      </c>
      <c r="J204">
        <v>24</v>
      </c>
      <c r="K204">
        <v>0</v>
      </c>
      <c r="L204" s="56">
        <f t="shared" ref="L204:L267" si="3">J204-K204+H204</f>
        <v>30</v>
      </c>
    </row>
    <row r="205" spans="2:12" ht="20.100000000000001" customHeight="1" thickBot="1" x14ac:dyDescent="0.25">
      <c r="B205" s="57" t="s">
        <v>443</v>
      </c>
      <c r="C205" s="55">
        <v>0</v>
      </c>
      <c r="D205" s="55">
        <v>1</v>
      </c>
      <c r="E205" s="55">
        <v>0</v>
      </c>
      <c r="F205" s="55">
        <v>3</v>
      </c>
      <c r="G205" s="55">
        <v>6</v>
      </c>
      <c r="H205" s="55">
        <v>8</v>
      </c>
      <c r="J205">
        <v>5</v>
      </c>
      <c r="K205">
        <v>0</v>
      </c>
      <c r="L205" s="56">
        <f t="shared" si="3"/>
        <v>13</v>
      </c>
    </row>
    <row r="206" spans="2:12" ht="20.100000000000001" customHeight="1" thickBot="1" x14ac:dyDescent="0.25">
      <c r="B206" s="57" t="s">
        <v>444</v>
      </c>
      <c r="C206" s="55">
        <v>8</v>
      </c>
      <c r="D206" s="55">
        <v>20</v>
      </c>
      <c r="E206" s="55">
        <v>2</v>
      </c>
      <c r="F206" s="55">
        <v>134</v>
      </c>
      <c r="G206" s="55">
        <v>128</v>
      </c>
      <c r="H206" s="55">
        <v>315</v>
      </c>
      <c r="J206">
        <v>222</v>
      </c>
      <c r="K206">
        <v>5</v>
      </c>
      <c r="L206" s="56">
        <f t="shared" si="3"/>
        <v>532</v>
      </c>
    </row>
    <row r="207" spans="2:12" ht="20.100000000000001" customHeight="1" thickBot="1" x14ac:dyDescent="0.25">
      <c r="B207" s="57" t="s">
        <v>445</v>
      </c>
      <c r="C207" s="55">
        <v>0</v>
      </c>
      <c r="D207" s="55">
        <v>0</v>
      </c>
      <c r="E207" s="55">
        <v>0</v>
      </c>
      <c r="F207" s="55">
        <v>7</v>
      </c>
      <c r="G207" s="55">
        <v>2</v>
      </c>
      <c r="H207" s="55">
        <v>6</v>
      </c>
      <c r="J207">
        <v>10</v>
      </c>
      <c r="K207">
        <v>0</v>
      </c>
      <c r="L207" s="56">
        <f t="shared" si="3"/>
        <v>16</v>
      </c>
    </row>
    <row r="208" spans="2:12" ht="20.100000000000001" customHeight="1" thickBot="1" x14ac:dyDescent="0.25">
      <c r="B208" s="57" t="s">
        <v>446</v>
      </c>
      <c r="C208" s="55">
        <v>3</v>
      </c>
      <c r="D208" s="55">
        <v>9</v>
      </c>
      <c r="E208" s="55">
        <v>0</v>
      </c>
      <c r="F208" s="55">
        <v>15</v>
      </c>
      <c r="G208" s="55">
        <v>53</v>
      </c>
      <c r="H208" s="55">
        <v>69</v>
      </c>
      <c r="J208">
        <v>35</v>
      </c>
      <c r="K208">
        <v>0</v>
      </c>
      <c r="L208" s="56">
        <f t="shared" si="3"/>
        <v>104</v>
      </c>
    </row>
    <row r="209" spans="2:12" ht="20.100000000000001" customHeight="1" thickBot="1" x14ac:dyDescent="0.25">
      <c r="B209" s="57" t="s">
        <v>447</v>
      </c>
      <c r="C209" s="55">
        <v>0</v>
      </c>
      <c r="D209" s="55">
        <v>3</v>
      </c>
      <c r="E209" s="55">
        <v>0</v>
      </c>
      <c r="F209" s="55">
        <v>44</v>
      </c>
      <c r="G209" s="55">
        <v>21</v>
      </c>
      <c r="H209" s="55">
        <v>110</v>
      </c>
      <c r="J209">
        <v>106</v>
      </c>
      <c r="K209">
        <v>0</v>
      </c>
      <c r="L209" s="56">
        <f t="shared" si="3"/>
        <v>216</v>
      </c>
    </row>
    <row r="210" spans="2:12" ht="20.100000000000001" customHeight="1" thickBot="1" x14ac:dyDescent="0.25">
      <c r="B210" s="57" t="s">
        <v>448</v>
      </c>
      <c r="C210" s="55">
        <v>0</v>
      </c>
      <c r="D210" s="55">
        <v>6</v>
      </c>
      <c r="E210" s="55">
        <v>0</v>
      </c>
      <c r="F210" s="55">
        <v>36</v>
      </c>
      <c r="G210" s="55">
        <v>19</v>
      </c>
      <c r="H210" s="55">
        <v>32</v>
      </c>
      <c r="J210">
        <v>44</v>
      </c>
      <c r="K210">
        <v>0</v>
      </c>
      <c r="L210" s="56">
        <f t="shared" si="3"/>
        <v>76</v>
      </c>
    </row>
    <row r="211" spans="2:12" ht="20.100000000000001" customHeight="1" thickBot="1" x14ac:dyDescent="0.25">
      <c r="B211" s="57" t="s">
        <v>449</v>
      </c>
      <c r="C211" s="55">
        <v>0</v>
      </c>
      <c r="D211" s="55">
        <v>0</v>
      </c>
      <c r="E211" s="55">
        <v>0</v>
      </c>
      <c r="F211" s="55">
        <v>39</v>
      </c>
      <c r="G211" s="55">
        <v>9</v>
      </c>
      <c r="H211" s="55">
        <v>18</v>
      </c>
      <c r="J211">
        <v>52</v>
      </c>
      <c r="K211">
        <v>0</v>
      </c>
      <c r="L211" s="56">
        <f t="shared" si="3"/>
        <v>70</v>
      </c>
    </row>
    <row r="212" spans="2:12" ht="20.100000000000001" customHeight="1" thickBot="1" x14ac:dyDescent="0.25">
      <c r="B212" s="57" t="s">
        <v>450</v>
      </c>
      <c r="C212" s="55">
        <v>0</v>
      </c>
      <c r="D212" s="55">
        <v>10</v>
      </c>
      <c r="E212" s="55">
        <v>2</v>
      </c>
      <c r="F212" s="55">
        <v>8</v>
      </c>
      <c r="G212" s="55">
        <v>7</v>
      </c>
      <c r="H212" s="55">
        <v>22</v>
      </c>
      <c r="J212">
        <v>28</v>
      </c>
      <c r="K212">
        <v>0</v>
      </c>
      <c r="L212" s="56">
        <f t="shared" si="3"/>
        <v>50</v>
      </c>
    </row>
    <row r="213" spans="2:12" ht="20.100000000000001" customHeight="1" thickBot="1" x14ac:dyDescent="0.25">
      <c r="B213" s="57" t="s">
        <v>451</v>
      </c>
      <c r="C213" s="55">
        <v>5</v>
      </c>
      <c r="D213" s="55">
        <v>31</v>
      </c>
      <c r="E213" s="55">
        <v>3</v>
      </c>
      <c r="F213" s="55">
        <v>44</v>
      </c>
      <c r="G213" s="55">
        <v>15</v>
      </c>
      <c r="H213" s="55">
        <v>106</v>
      </c>
      <c r="J213">
        <v>118</v>
      </c>
      <c r="K213">
        <v>2</v>
      </c>
      <c r="L213" s="56">
        <f t="shared" si="3"/>
        <v>222</v>
      </c>
    </row>
    <row r="214" spans="2:12" ht="20.100000000000001" customHeight="1" thickBot="1" x14ac:dyDescent="0.25">
      <c r="B214" s="57" t="s">
        <v>452</v>
      </c>
      <c r="C214" s="55">
        <v>11</v>
      </c>
      <c r="D214" s="55">
        <v>41</v>
      </c>
      <c r="E214" s="55">
        <v>5</v>
      </c>
      <c r="F214" s="55">
        <v>169</v>
      </c>
      <c r="G214" s="55">
        <v>70</v>
      </c>
      <c r="H214" s="55">
        <v>323</v>
      </c>
      <c r="J214">
        <v>290</v>
      </c>
      <c r="K214">
        <v>0</v>
      </c>
      <c r="L214" s="56">
        <f t="shared" si="3"/>
        <v>613</v>
      </c>
    </row>
    <row r="215" spans="2:12" ht="20.100000000000001" customHeight="1" thickBot="1" x14ac:dyDescent="0.25">
      <c r="B215" s="57" t="s">
        <v>453</v>
      </c>
      <c r="C215" s="55">
        <v>0</v>
      </c>
      <c r="D215" s="55">
        <v>11</v>
      </c>
      <c r="E215" s="55">
        <v>0</v>
      </c>
      <c r="F215" s="55">
        <v>17</v>
      </c>
      <c r="G215" s="55">
        <v>11</v>
      </c>
      <c r="H215" s="55">
        <v>22</v>
      </c>
      <c r="J215">
        <v>38</v>
      </c>
      <c r="K215">
        <v>0</v>
      </c>
      <c r="L215" s="56">
        <f t="shared" si="3"/>
        <v>60</v>
      </c>
    </row>
    <row r="216" spans="2:12" ht="20.100000000000001" customHeight="1" thickBot="1" x14ac:dyDescent="0.25">
      <c r="B216" s="57" t="s">
        <v>454</v>
      </c>
      <c r="C216" s="55">
        <v>0</v>
      </c>
      <c r="D216" s="55">
        <v>16</v>
      </c>
      <c r="E216" s="55">
        <v>0</v>
      </c>
      <c r="F216" s="55">
        <v>40</v>
      </c>
      <c r="G216" s="55">
        <v>21</v>
      </c>
      <c r="H216" s="55">
        <v>40</v>
      </c>
      <c r="J216">
        <v>64</v>
      </c>
      <c r="K216">
        <v>0</v>
      </c>
      <c r="L216" s="56">
        <f t="shared" si="3"/>
        <v>104</v>
      </c>
    </row>
    <row r="217" spans="2:12" ht="20.100000000000001" customHeight="1" thickBot="1" x14ac:dyDescent="0.25">
      <c r="B217" s="57" t="s">
        <v>455</v>
      </c>
      <c r="C217" s="55">
        <v>4</v>
      </c>
      <c r="D217" s="55">
        <v>37</v>
      </c>
      <c r="E217" s="55">
        <v>0</v>
      </c>
      <c r="F217" s="55">
        <v>52</v>
      </c>
      <c r="G217" s="55">
        <v>20</v>
      </c>
      <c r="H217" s="55">
        <v>86</v>
      </c>
      <c r="J217">
        <v>112</v>
      </c>
      <c r="K217">
        <v>0</v>
      </c>
      <c r="L217" s="56">
        <f t="shared" si="3"/>
        <v>198</v>
      </c>
    </row>
    <row r="218" spans="2:12" ht="20.100000000000001" customHeight="1" thickBot="1" x14ac:dyDescent="0.25">
      <c r="B218" s="57" t="s">
        <v>456</v>
      </c>
      <c r="C218" s="55">
        <v>0</v>
      </c>
      <c r="D218" s="55">
        <v>2</v>
      </c>
      <c r="E218" s="55">
        <v>0</v>
      </c>
      <c r="F218" s="55">
        <v>3</v>
      </c>
      <c r="G218" s="55">
        <v>10</v>
      </c>
      <c r="H218" s="55">
        <v>28</v>
      </c>
      <c r="J218">
        <v>10</v>
      </c>
      <c r="K218">
        <v>0</v>
      </c>
      <c r="L218" s="56">
        <f t="shared" si="3"/>
        <v>38</v>
      </c>
    </row>
    <row r="219" spans="2:12" ht="20.100000000000001" customHeight="1" thickBot="1" x14ac:dyDescent="0.25">
      <c r="B219" s="57" t="s">
        <v>457</v>
      </c>
      <c r="C219" s="55">
        <v>5</v>
      </c>
      <c r="D219" s="55">
        <v>25</v>
      </c>
      <c r="E219" s="55">
        <v>0</v>
      </c>
      <c r="F219" s="55">
        <v>90</v>
      </c>
      <c r="G219" s="55">
        <v>31</v>
      </c>
      <c r="H219" s="55">
        <v>104</v>
      </c>
      <c r="J219">
        <v>143</v>
      </c>
      <c r="K219">
        <v>0</v>
      </c>
      <c r="L219" s="56">
        <f t="shared" si="3"/>
        <v>247</v>
      </c>
    </row>
    <row r="220" spans="2:12" ht="20.100000000000001" customHeight="1" thickBot="1" x14ac:dyDescent="0.25">
      <c r="B220" s="57" t="s">
        <v>458</v>
      </c>
      <c r="C220" s="55">
        <v>2</v>
      </c>
      <c r="D220" s="55">
        <v>24</v>
      </c>
      <c r="E220" s="55">
        <v>3</v>
      </c>
      <c r="F220" s="55">
        <v>45</v>
      </c>
      <c r="G220" s="55">
        <v>23</v>
      </c>
      <c r="H220" s="55">
        <v>94</v>
      </c>
      <c r="J220">
        <v>102</v>
      </c>
      <c r="K220">
        <v>0</v>
      </c>
      <c r="L220" s="56">
        <f t="shared" si="3"/>
        <v>196</v>
      </c>
    </row>
    <row r="221" spans="2:12" ht="20.100000000000001" customHeight="1" thickBot="1" x14ac:dyDescent="0.25">
      <c r="B221" s="57" t="s">
        <v>459</v>
      </c>
      <c r="C221" s="55">
        <v>0</v>
      </c>
      <c r="D221" s="55">
        <v>15</v>
      </c>
      <c r="E221" s="55">
        <v>1</v>
      </c>
      <c r="F221" s="55">
        <v>28</v>
      </c>
      <c r="G221" s="55">
        <v>13</v>
      </c>
      <c r="H221" s="55">
        <v>26</v>
      </c>
      <c r="J221">
        <v>45</v>
      </c>
      <c r="K221">
        <v>0</v>
      </c>
      <c r="L221" s="56">
        <f t="shared" si="3"/>
        <v>71</v>
      </c>
    </row>
    <row r="222" spans="2:12" ht="20.100000000000001" customHeight="1" thickBot="1" x14ac:dyDescent="0.25">
      <c r="B222" s="57" t="s">
        <v>460</v>
      </c>
      <c r="C222" s="55">
        <v>0</v>
      </c>
      <c r="D222" s="55">
        <v>3</v>
      </c>
      <c r="E222" s="55">
        <v>0</v>
      </c>
      <c r="F222" s="55">
        <v>10</v>
      </c>
      <c r="G222" s="55">
        <v>0</v>
      </c>
      <c r="H222" s="55">
        <v>8</v>
      </c>
      <c r="J222">
        <v>21</v>
      </c>
      <c r="K222">
        <v>0</v>
      </c>
      <c r="L222" s="56">
        <f t="shared" si="3"/>
        <v>29</v>
      </c>
    </row>
    <row r="223" spans="2:12" ht="20.100000000000001" customHeight="1" thickBot="1" x14ac:dyDescent="0.25">
      <c r="B223" s="57" t="s">
        <v>461</v>
      </c>
      <c r="C223" s="55">
        <v>0</v>
      </c>
      <c r="D223" s="55">
        <v>10</v>
      </c>
      <c r="E223" s="55">
        <v>6</v>
      </c>
      <c r="F223" s="55">
        <v>48</v>
      </c>
      <c r="G223" s="55">
        <v>7</v>
      </c>
      <c r="H223" s="55">
        <v>36</v>
      </c>
      <c r="J223">
        <v>79</v>
      </c>
      <c r="K223">
        <v>0</v>
      </c>
      <c r="L223" s="56">
        <f t="shared" si="3"/>
        <v>115</v>
      </c>
    </row>
    <row r="224" spans="2:12" ht="20.100000000000001" customHeight="1" thickBot="1" x14ac:dyDescent="0.25">
      <c r="B224" s="57" t="s">
        <v>462</v>
      </c>
      <c r="C224" s="55">
        <v>0</v>
      </c>
      <c r="D224" s="55">
        <v>3</v>
      </c>
      <c r="E224" s="55">
        <v>0</v>
      </c>
      <c r="F224" s="55">
        <v>28</v>
      </c>
      <c r="G224" s="55">
        <v>43</v>
      </c>
      <c r="H224" s="55">
        <v>98</v>
      </c>
      <c r="J224">
        <v>40</v>
      </c>
      <c r="K224">
        <v>0</v>
      </c>
      <c r="L224" s="56">
        <f t="shared" si="3"/>
        <v>138</v>
      </c>
    </row>
    <row r="225" spans="2:12" ht="20.100000000000001" customHeight="1" thickBot="1" x14ac:dyDescent="0.25">
      <c r="B225" s="57" t="s">
        <v>463</v>
      </c>
      <c r="C225" s="55">
        <v>2</v>
      </c>
      <c r="D225" s="55">
        <v>5</v>
      </c>
      <c r="E225" s="55">
        <v>0</v>
      </c>
      <c r="F225" s="55">
        <v>12</v>
      </c>
      <c r="G225" s="55">
        <v>21</v>
      </c>
      <c r="H225" s="55">
        <v>42</v>
      </c>
      <c r="J225">
        <v>29</v>
      </c>
      <c r="K225">
        <v>0</v>
      </c>
      <c r="L225" s="56">
        <f t="shared" si="3"/>
        <v>71</v>
      </c>
    </row>
    <row r="226" spans="2:12" ht="20.100000000000001" customHeight="1" thickBot="1" x14ac:dyDescent="0.25">
      <c r="B226" s="57" t="s">
        <v>464</v>
      </c>
      <c r="C226" s="55">
        <v>4</v>
      </c>
      <c r="D226" s="55">
        <v>3</v>
      </c>
      <c r="E226" s="55">
        <v>0</v>
      </c>
      <c r="F226" s="55">
        <v>21</v>
      </c>
      <c r="G226" s="55">
        <v>19</v>
      </c>
      <c r="H226" s="55">
        <v>28</v>
      </c>
      <c r="J226">
        <v>32</v>
      </c>
      <c r="K226">
        <v>0</v>
      </c>
      <c r="L226" s="56">
        <f t="shared" si="3"/>
        <v>60</v>
      </c>
    </row>
    <row r="227" spans="2:12" ht="20.100000000000001" customHeight="1" thickBot="1" x14ac:dyDescent="0.25">
      <c r="B227" s="57" t="s">
        <v>465</v>
      </c>
      <c r="C227" s="55">
        <v>14</v>
      </c>
      <c r="D227" s="55">
        <v>57</v>
      </c>
      <c r="E227" s="55">
        <v>8</v>
      </c>
      <c r="F227" s="55">
        <v>420</v>
      </c>
      <c r="G227" s="55">
        <v>139</v>
      </c>
      <c r="H227" s="55">
        <v>495</v>
      </c>
      <c r="J227">
        <v>721</v>
      </c>
      <c r="K227">
        <v>0</v>
      </c>
      <c r="L227" s="56">
        <f t="shared" si="3"/>
        <v>1216</v>
      </c>
    </row>
    <row r="228" spans="2:12" ht="20.100000000000001" customHeight="1" thickBot="1" x14ac:dyDescent="0.25">
      <c r="B228" s="57" t="s">
        <v>466</v>
      </c>
      <c r="C228" s="55">
        <v>0</v>
      </c>
      <c r="D228" s="55">
        <v>1</v>
      </c>
      <c r="E228" s="55">
        <v>0</v>
      </c>
      <c r="F228" s="55">
        <v>8</v>
      </c>
      <c r="G228" s="55">
        <v>12</v>
      </c>
      <c r="H228" s="55">
        <v>15</v>
      </c>
      <c r="J228">
        <v>10</v>
      </c>
      <c r="K228">
        <v>0</v>
      </c>
      <c r="L228" s="56">
        <f t="shared" si="3"/>
        <v>25</v>
      </c>
    </row>
    <row r="229" spans="2:12" ht="20.100000000000001" customHeight="1" thickBot="1" x14ac:dyDescent="0.25">
      <c r="B229" s="57" t="s">
        <v>467</v>
      </c>
      <c r="C229" s="55">
        <v>0</v>
      </c>
      <c r="D229" s="55">
        <v>3</v>
      </c>
      <c r="E229" s="55">
        <v>1</v>
      </c>
      <c r="F229" s="55">
        <v>9</v>
      </c>
      <c r="G229" s="55">
        <v>1</v>
      </c>
      <c r="H229" s="55">
        <v>8</v>
      </c>
      <c r="J229">
        <v>16</v>
      </c>
      <c r="K229">
        <v>0</v>
      </c>
      <c r="L229" s="56">
        <f t="shared" si="3"/>
        <v>24</v>
      </c>
    </row>
    <row r="230" spans="2:12" ht="20.100000000000001" customHeight="1" thickBot="1" x14ac:dyDescent="0.25">
      <c r="B230" s="57" t="s">
        <v>468</v>
      </c>
      <c r="C230" s="55">
        <v>0</v>
      </c>
      <c r="D230" s="55">
        <v>41</v>
      </c>
      <c r="E230" s="55">
        <v>0</v>
      </c>
      <c r="F230" s="55">
        <v>19</v>
      </c>
      <c r="G230" s="55">
        <v>36</v>
      </c>
      <c r="H230" s="55">
        <v>67</v>
      </c>
      <c r="J230">
        <v>93</v>
      </c>
      <c r="K230">
        <v>0</v>
      </c>
      <c r="L230" s="56">
        <f t="shared" si="3"/>
        <v>160</v>
      </c>
    </row>
    <row r="231" spans="2:12" ht="20.100000000000001" customHeight="1" thickBot="1" x14ac:dyDescent="0.25">
      <c r="B231" s="57" t="s">
        <v>469</v>
      </c>
      <c r="C231" s="55">
        <v>0</v>
      </c>
      <c r="D231" s="55">
        <v>14</v>
      </c>
      <c r="E231" s="55">
        <v>0</v>
      </c>
      <c r="F231" s="55">
        <v>16</v>
      </c>
      <c r="G231" s="55">
        <v>9</v>
      </c>
      <c r="H231" s="55">
        <v>41</v>
      </c>
      <c r="J231">
        <v>41</v>
      </c>
      <c r="K231">
        <v>0</v>
      </c>
      <c r="L231" s="56">
        <f t="shared" si="3"/>
        <v>82</v>
      </c>
    </row>
    <row r="232" spans="2:12" ht="20.100000000000001" customHeight="1" thickBot="1" x14ac:dyDescent="0.25">
      <c r="B232" s="57" t="s">
        <v>470</v>
      </c>
      <c r="C232" s="55">
        <v>4</v>
      </c>
      <c r="D232" s="55">
        <v>34</v>
      </c>
      <c r="E232" s="55">
        <v>39</v>
      </c>
      <c r="F232" s="55">
        <v>504</v>
      </c>
      <c r="G232" s="55">
        <v>81</v>
      </c>
      <c r="H232" s="55">
        <v>299</v>
      </c>
      <c r="J232">
        <v>629</v>
      </c>
      <c r="K232">
        <v>0</v>
      </c>
      <c r="L232" s="56">
        <f t="shared" si="3"/>
        <v>928</v>
      </c>
    </row>
    <row r="233" spans="2:12" ht="20.100000000000001" customHeight="1" thickBot="1" x14ac:dyDescent="0.25">
      <c r="B233" s="57" t="s">
        <v>471</v>
      </c>
      <c r="C233" s="55">
        <v>9</v>
      </c>
      <c r="D233" s="55">
        <v>64</v>
      </c>
      <c r="E233" s="55">
        <v>0</v>
      </c>
      <c r="F233" s="55">
        <v>65</v>
      </c>
      <c r="G233" s="55">
        <v>47</v>
      </c>
      <c r="H233" s="55">
        <v>173</v>
      </c>
      <c r="J233">
        <v>169</v>
      </c>
      <c r="K233">
        <v>0</v>
      </c>
      <c r="L233" s="56">
        <f t="shared" si="3"/>
        <v>342</v>
      </c>
    </row>
    <row r="234" spans="2:12" ht="20.100000000000001" customHeight="1" thickBot="1" x14ac:dyDescent="0.25">
      <c r="B234" s="57" t="s">
        <v>472</v>
      </c>
      <c r="C234" s="55">
        <v>7</v>
      </c>
      <c r="D234" s="55">
        <v>58</v>
      </c>
      <c r="E234" s="55">
        <v>0</v>
      </c>
      <c r="F234" s="55">
        <v>116</v>
      </c>
      <c r="G234" s="55">
        <v>36</v>
      </c>
      <c r="H234" s="55">
        <v>162</v>
      </c>
      <c r="J234">
        <v>224</v>
      </c>
      <c r="K234">
        <v>0</v>
      </c>
      <c r="L234" s="56">
        <f t="shared" si="3"/>
        <v>386</v>
      </c>
    </row>
    <row r="235" spans="2:12" ht="20.100000000000001" customHeight="1" thickBot="1" x14ac:dyDescent="0.25">
      <c r="B235" s="57" t="s">
        <v>473</v>
      </c>
      <c r="C235" s="55">
        <v>2</v>
      </c>
      <c r="D235" s="55">
        <v>42</v>
      </c>
      <c r="E235" s="55">
        <v>10</v>
      </c>
      <c r="F235" s="55">
        <v>93</v>
      </c>
      <c r="G235" s="55">
        <v>31</v>
      </c>
      <c r="H235" s="55">
        <v>103</v>
      </c>
      <c r="J235">
        <v>162</v>
      </c>
      <c r="K235">
        <v>0</v>
      </c>
      <c r="L235" s="56">
        <f t="shared" si="3"/>
        <v>265</v>
      </c>
    </row>
    <row r="236" spans="2:12" ht="20.100000000000001" customHeight="1" thickBot="1" x14ac:dyDescent="0.25">
      <c r="B236" s="57" t="s">
        <v>474</v>
      </c>
      <c r="C236" s="55">
        <v>0</v>
      </c>
      <c r="D236" s="55">
        <v>8</v>
      </c>
      <c r="E236" s="55">
        <v>0</v>
      </c>
      <c r="F236" s="55">
        <v>26</v>
      </c>
      <c r="G236" s="55">
        <v>5</v>
      </c>
      <c r="H236" s="55">
        <v>31</v>
      </c>
      <c r="J236">
        <v>58</v>
      </c>
      <c r="K236">
        <v>0</v>
      </c>
      <c r="L236" s="56">
        <f t="shared" si="3"/>
        <v>89</v>
      </c>
    </row>
    <row r="237" spans="2:12" ht="20.100000000000001" customHeight="1" thickBot="1" x14ac:dyDescent="0.25">
      <c r="B237" s="57" t="s">
        <v>475</v>
      </c>
      <c r="C237" s="55">
        <v>2</v>
      </c>
      <c r="D237" s="55">
        <v>20</v>
      </c>
      <c r="E237" s="55">
        <v>0</v>
      </c>
      <c r="F237" s="55">
        <v>130</v>
      </c>
      <c r="G237" s="55">
        <v>60</v>
      </c>
      <c r="H237" s="55">
        <v>166</v>
      </c>
      <c r="J237">
        <v>190</v>
      </c>
      <c r="K237">
        <v>0</v>
      </c>
      <c r="L237" s="56">
        <f t="shared" si="3"/>
        <v>356</v>
      </c>
    </row>
    <row r="238" spans="2:12" ht="20.100000000000001" customHeight="1" thickBot="1" x14ac:dyDescent="0.25">
      <c r="B238" s="57" t="s">
        <v>476</v>
      </c>
      <c r="C238" s="55">
        <v>7</v>
      </c>
      <c r="D238" s="55">
        <v>60</v>
      </c>
      <c r="E238" s="55">
        <v>13</v>
      </c>
      <c r="F238" s="55">
        <v>239</v>
      </c>
      <c r="G238" s="55">
        <v>129</v>
      </c>
      <c r="H238" s="55">
        <v>284</v>
      </c>
      <c r="J238">
        <v>353</v>
      </c>
      <c r="K238">
        <v>0</v>
      </c>
      <c r="L238" s="56">
        <f t="shared" si="3"/>
        <v>637</v>
      </c>
    </row>
    <row r="239" spans="2:12" ht="20.100000000000001" customHeight="1" thickBot="1" x14ac:dyDescent="0.25">
      <c r="B239" s="57" t="s">
        <v>477</v>
      </c>
      <c r="C239" s="55">
        <v>11</v>
      </c>
      <c r="D239" s="55">
        <v>19</v>
      </c>
      <c r="E239" s="55">
        <v>0</v>
      </c>
      <c r="F239" s="55">
        <v>202</v>
      </c>
      <c r="G239" s="55">
        <v>107</v>
      </c>
      <c r="H239" s="55">
        <v>423</v>
      </c>
      <c r="J239">
        <v>295</v>
      </c>
      <c r="K239">
        <v>0</v>
      </c>
      <c r="L239" s="56">
        <f t="shared" si="3"/>
        <v>718</v>
      </c>
    </row>
    <row r="240" spans="2:12" ht="20.100000000000001" customHeight="1" thickBot="1" x14ac:dyDescent="0.25">
      <c r="B240" s="57" t="s">
        <v>478</v>
      </c>
      <c r="C240" s="55">
        <v>3</v>
      </c>
      <c r="D240" s="55">
        <v>28</v>
      </c>
      <c r="E240" s="55">
        <v>37</v>
      </c>
      <c r="F240" s="55">
        <v>169</v>
      </c>
      <c r="G240" s="55">
        <v>130</v>
      </c>
      <c r="H240" s="55">
        <v>389</v>
      </c>
      <c r="J240">
        <v>292</v>
      </c>
      <c r="K240">
        <v>0</v>
      </c>
      <c r="L240" s="56">
        <f t="shared" si="3"/>
        <v>681</v>
      </c>
    </row>
    <row r="241" spans="2:12" ht="20.100000000000001" customHeight="1" thickBot="1" x14ac:dyDescent="0.25">
      <c r="B241" s="57" t="s">
        <v>479</v>
      </c>
      <c r="C241" s="55">
        <v>0</v>
      </c>
      <c r="D241" s="55">
        <v>14</v>
      </c>
      <c r="E241" s="55">
        <v>1</v>
      </c>
      <c r="F241" s="55">
        <v>153</v>
      </c>
      <c r="G241" s="55">
        <v>83</v>
      </c>
      <c r="H241" s="55">
        <v>164</v>
      </c>
      <c r="J241">
        <v>169</v>
      </c>
      <c r="K241">
        <v>0</v>
      </c>
      <c r="L241" s="56">
        <f t="shared" si="3"/>
        <v>333</v>
      </c>
    </row>
    <row r="242" spans="2:12" ht="20.100000000000001" customHeight="1" thickBot="1" x14ac:dyDescent="0.25">
      <c r="B242" s="57" t="s">
        <v>480</v>
      </c>
      <c r="C242" s="55">
        <v>7</v>
      </c>
      <c r="D242" s="55">
        <v>16</v>
      </c>
      <c r="E242" s="55">
        <v>2</v>
      </c>
      <c r="F242" s="55">
        <v>132</v>
      </c>
      <c r="G242" s="55">
        <v>234</v>
      </c>
      <c r="H242" s="55">
        <v>378</v>
      </c>
      <c r="J242">
        <v>212</v>
      </c>
      <c r="K242">
        <v>0</v>
      </c>
      <c r="L242" s="56">
        <f t="shared" si="3"/>
        <v>590</v>
      </c>
    </row>
    <row r="243" spans="2:12" ht="20.100000000000001" customHeight="1" thickBot="1" x14ac:dyDescent="0.25">
      <c r="B243" s="57" t="s">
        <v>481</v>
      </c>
      <c r="C243" s="55">
        <v>4</v>
      </c>
      <c r="D243" s="55">
        <v>17</v>
      </c>
      <c r="E243" s="55">
        <v>0</v>
      </c>
      <c r="F243" s="55">
        <v>99</v>
      </c>
      <c r="G243" s="55">
        <v>52</v>
      </c>
      <c r="H243" s="55">
        <v>127</v>
      </c>
      <c r="J243">
        <v>146</v>
      </c>
      <c r="K243">
        <v>0</v>
      </c>
      <c r="L243" s="56">
        <f t="shared" si="3"/>
        <v>273</v>
      </c>
    </row>
    <row r="244" spans="2:12" ht="20.100000000000001" customHeight="1" thickBot="1" x14ac:dyDescent="0.25">
      <c r="B244" s="57" t="s">
        <v>482</v>
      </c>
      <c r="C244" s="55">
        <v>2</v>
      </c>
      <c r="D244" s="55">
        <v>1</v>
      </c>
      <c r="E244" s="55">
        <v>0</v>
      </c>
      <c r="F244" s="55">
        <v>45</v>
      </c>
      <c r="G244" s="55">
        <v>18</v>
      </c>
      <c r="H244" s="55">
        <v>26</v>
      </c>
      <c r="J244">
        <v>49</v>
      </c>
      <c r="K244">
        <v>0</v>
      </c>
      <c r="L244" s="56">
        <f t="shared" si="3"/>
        <v>75</v>
      </c>
    </row>
    <row r="245" spans="2:12" ht="20.100000000000001" customHeight="1" thickBot="1" x14ac:dyDescent="0.25">
      <c r="B245" s="57" t="s">
        <v>483</v>
      </c>
      <c r="C245" s="55">
        <v>7</v>
      </c>
      <c r="D245" s="55">
        <v>7</v>
      </c>
      <c r="E245" s="55">
        <v>11</v>
      </c>
      <c r="F245" s="55">
        <v>103</v>
      </c>
      <c r="G245" s="55">
        <v>32</v>
      </c>
      <c r="H245" s="55">
        <v>98</v>
      </c>
      <c r="J245">
        <v>130</v>
      </c>
      <c r="K245">
        <v>1</v>
      </c>
      <c r="L245" s="56">
        <f t="shared" si="3"/>
        <v>227</v>
      </c>
    </row>
    <row r="246" spans="2:12" ht="20.100000000000001" customHeight="1" thickBot="1" x14ac:dyDescent="0.25">
      <c r="B246" s="57" t="s">
        <v>484</v>
      </c>
      <c r="C246" s="55">
        <v>14</v>
      </c>
      <c r="D246" s="55">
        <v>30</v>
      </c>
      <c r="E246" s="55">
        <v>5</v>
      </c>
      <c r="F246" s="55">
        <v>305</v>
      </c>
      <c r="G246" s="55">
        <v>114</v>
      </c>
      <c r="H246" s="55">
        <v>481</v>
      </c>
      <c r="J246">
        <v>389</v>
      </c>
      <c r="K246">
        <v>6</v>
      </c>
      <c r="L246" s="56">
        <f t="shared" si="3"/>
        <v>864</v>
      </c>
    </row>
    <row r="247" spans="2:12" ht="20.100000000000001" customHeight="1" thickBot="1" x14ac:dyDescent="0.25">
      <c r="B247" s="57" t="s">
        <v>485</v>
      </c>
      <c r="C247" s="55">
        <v>48</v>
      </c>
      <c r="D247" s="55">
        <v>53</v>
      </c>
      <c r="E247" s="55">
        <v>112</v>
      </c>
      <c r="F247" s="55">
        <v>1136</v>
      </c>
      <c r="G247" s="55">
        <v>1378</v>
      </c>
      <c r="H247" s="55">
        <v>2913</v>
      </c>
      <c r="J247">
        <v>2445</v>
      </c>
      <c r="K247">
        <v>4</v>
      </c>
      <c r="L247" s="56">
        <f t="shared" si="3"/>
        <v>5354</v>
      </c>
    </row>
    <row r="248" spans="2:12" ht="20.100000000000001" customHeight="1" thickBot="1" x14ac:dyDescent="0.25">
      <c r="B248" s="57" t="s">
        <v>486</v>
      </c>
      <c r="C248" s="55">
        <v>0</v>
      </c>
      <c r="D248" s="55">
        <v>13</v>
      </c>
      <c r="E248" s="55">
        <v>13</v>
      </c>
      <c r="F248" s="55">
        <v>115</v>
      </c>
      <c r="G248" s="55">
        <v>28</v>
      </c>
      <c r="H248" s="55">
        <v>147</v>
      </c>
      <c r="J248">
        <v>223</v>
      </c>
      <c r="K248">
        <v>0</v>
      </c>
      <c r="L248" s="56">
        <f t="shared" si="3"/>
        <v>370</v>
      </c>
    </row>
    <row r="249" spans="2:12" ht="20.100000000000001" customHeight="1" thickBot="1" x14ac:dyDescent="0.25">
      <c r="B249" s="57" t="s">
        <v>487</v>
      </c>
      <c r="C249" s="55">
        <v>10</v>
      </c>
      <c r="D249" s="55">
        <v>41</v>
      </c>
      <c r="E249" s="55">
        <v>3</v>
      </c>
      <c r="F249" s="55">
        <v>176</v>
      </c>
      <c r="G249" s="55">
        <v>189</v>
      </c>
      <c r="H249" s="55">
        <v>444</v>
      </c>
      <c r="J249">
        <v>296</v>
      </c>
      <c r="K249">
        <v>0</v>
      </c>
      <c r="L249" s="56">
        <f t="shared" si="3"/>
        <v>740</v>
      </c>
    </row>
    <row r="250" spans="2:12" ht="20.100000000000001" customHeight="1" thickBot="1" x14ac:dyDescent="0.25">
      <c r="B250" s="57" t="s">
        <v>488</v>
      </c>
      <c r="C250" s="55">
        <v>4</v>
      </c>
      <c r="D250" s="55">
        <v>8</v>
      </c>
      <c r="E250" s="55">
        <v>11</v>
      </c>
      <c r="F250" s="55">
        <v>41</v>
      </c>
      <c r="G250" s="55">
        <v>107</v>
      </c>
      <c r="H250" s="55">
        <v>223</v>
      </c>
      <c r="J250">
        <v>109</v>
      </c>
      <c r="K250">
        <v>0</v>
      </c>
      <c r="L250" s="56">
        <f t="shared" si="3"/>
        <v>332</v>
      </c>
    </row>
    <row r="251" spans="2:12" ht="20.100000000000001" customHeight="1" thickBot="1" x14ac:dyDescent="0.25">
      <c r="B251" s="57" t="s">
        <v>489</v>
      </c>
      <c r="C251" s="55">
        <v>2</v>
      </c>
      <c r="D251" s="55">
        <v>61</v>
      </c>
      <c r="E251" s="55">
        <v>22</v>
      </c>
      <c r="F251" s="55">
        <v>186</v>
      </c>
      <c r="G251" s="55">
        <v>161</v>
      </c>
      <c r="H251" s="55">
        <v>326</v>
      </c>
      <c r="J251">
        <v>312</v>
      </c>
      <c r="K251">
        <v>0</v>
      </c>
      <c r="L251" s="56">
        <f t="shared" si="3"/>
        <v>638</v>
      </c>
    </row>
    <row r="252" spans="2:12" ht="20.100000000000001" customHeight="1" thickBot="1" x14ac:dyDescent="0.25">
      <c r="B252" s="57" t="s">
        <v>490</v>
      </c>
      <c r="C252" s="55">
        <v>0</v>
      </c>
      <c r="D252" s="55">
        <v>27</v>
      </c>
      <c r="E252" s="55">
        <v>6</v>
      </c>
      <c r="F252" s="55">
        <v>110</v>
      </c>
      <c r="G252" s="55">
        <v>51</v>
      </c>
      <c r="H252" s="55">
        <v>175</v>
      </c>
      <c r="J252">
        <v>155</v>
      </c>
      <c r="K252">
        <v>0</v>
      </c>
      <c r="L252" s="56">
        <f t="shared" si="3"/>
        <v>330</v>
      </c>
    </row>
    <row r="253" spans="2:12" ht="20.100000000000001" customHeight="1" thickBot="1" x14ac:dyDescent="0.25">
      <c r="B253" s="57" t="s">
        <v>491</v>
      </c>
      <c r="C253" s="55">
        <v>8</v>
      </c>
      <c r="D253" s="55">
        <v>17</v>
      </c>
      <c r="E253" s="55">
        <v>30</v>
      </c>
      <c r="F253" s="55">
        <v>344</v>
      </c>
      <c r="G253" s="55">
        <v>403</v>
      </c>
      <c r="H253" s="55">
        <v>632</v>
      </c>
      <c r="J253">
        <v>548</v>
      </c>
      <c r="K253">
        <v>0</v>
      </c>
      <c r="L253" s="56">
        <f t="shared" si="3"/>
        <v>1180</v>
      </c>
    </row>
    <row r="254" spans="2:12" ht="20.100000000000001" customHeight="1" thickBot="1" x14ac:dyDescent="0.25">
      <c r="B254" s="57" t="s">
        <v>492</v>
      </c>
      <c r="C254" s="55">
        <v>3</v>
      </c>
      <c r="D254" s="55">
        <v>6</v>
      </c>
      <c r="E254" s="55">
        <v>28</v>
      </c>
      <c r="F254" s="55">
        <v>239</v>
      </c>
      <c r="G254" s="55">
        <v>55</v>
      </c>
      <c r="H254" s="55">
        <v>152</v>
      </c>
      <c r="J254">
        <v>296</v>
      </c>
      <c r="K254">
        <v>0</v>
      </c>
      <c r="L254" s="56">
        <f t="shared" si="3"/>
        <v>448</v>
      </c>
    </row>
    <row r="255" spans="2:12" ht="20.100000000000001" customHeight="1" thickBot="1" x14ac:dyDescent="0.25">
      <c r="B255" s="57" t="s">
        <v>493</v>
      </c>
      <c r="C255" s="55">
        <v>8</v>
      </c>
      <c r="D255" s="55">
        <v>26</v>
      </c>
      <c r="E255" s="55">
        <v>3</v>
      </c>
      <c r="F255" s="55">
        <v>144</v>
      </c>
      <c r="G255" s="55">
        <v>109</v>
      </c>
      <c r="H255" s="55">
        <v>225</v>
      </c>
      <c r="J255">
        <v>232</v>
      </c>
      <c r="K255">
        <v>0</v>
      </c>
      <c r="L255" s="56">
        <f t="shared" si="3"/>
        <v>457</v>
      </c>
    </row>
    <row r="256" spans="2:12" ht="20.100000000000001" customHeight="1" thickBot="1" x14ac:dyDescent="0.25">
      <c r="B256" s="57" t="s">
        <v>494</v>
      </c>
      <c r="C256" s="55">
        <v>3</v>
      </c>
      <c r="D256" s="55">
        <v>5</v>
      </c>
      <c r="E256" s="55">
        <v>12</v>
      </c>
      <c r="F256" s="55">
        <v>123</v>
      </c>
      <c r="G256" s="55">
        <v>44</v>
      </c>
      <c r="H256" s="55">
        <v>134</v>
      </c>
      <c r="J256">
        <v>153</v>
      </c>
      <c r="K256">
        <v>0</v>
      </c>
      <c r="L256" s="56">
        <f t="shared" si="3"/>
        <v>287</v>
      </c>
    </row>
    <row r="257" spans="2:12" ht="20.100000000000001" customHeight="1" thickBot="1" x14ac:dyDescent="0.25">
      <c r="B257" s="57" t="s">
        <v>495</v>
      </c>
      <c r="C257" s="55">
        <v>8</v>
      </c>
      <c r="D257" s="55">
        <v>10</v>
      </c>
      <c r="E257" s="55">
        <v>2</v>
      </c>
      <c r="F257" s="55">
        <v>71</v>
      </c>
      <c r="G257" s="55">
        <v>192</v>
      </c>
      <c r="H257" s="55">
        <v>383</v>
      </c>
      <c r="J257">
        <v>154</v>
      </c>
      <c r="K257">
        <v>1</v>
      </c>
      <c r="L257" s="56">
        <f t="shared" si="3"/>
        <v>536</v>
      </c>
    </row>
    <row r="258" spans="2:12" ht="20.100000000000001" customHeight="1" thickBot="1" x14ac:dyDescent="0.25">
      <c r="B258" s="57" t="s">
        <v>496</v>
      </c>
      <c r="C258" s="55">
        <v>5</v>
      </c>
      <c r="D258" s="55">
        <v>16</v>
      </c>
      <c r="E258" s="55">
        <v>6</v>
      </c>
      <c r="F258" s="55">
        <v>132</v>
      </c>
      <c r="G258" s="55">
        <v>60</v>
      </c>
      <c r="H258" s="55">
        <v>188</v>
      </c>
      <c r="J258">
        <v>197</v>
      </c>
      <c r="K258">
        <v>0</v>
      </c>
      <c r="L258" s="56">
        <f t="shared" si="3"/>
        <v>385</v>
      </c>
    </row>
    <row r="259" spans="2:12" ht="20.100000000000001" customHeight="1" thickBot="1" x14ac:dyDescent="0.25">
      <c r="B259" s="57" t="s">
        <v>497</v>
      </c>
      <c r="C259" s="55">
        <v>0</v>
      </c>
      <c r="D259" s="55">
        <v>13</v>
      </c>
      <c r="E259" s="55">
        <v>2</v>
      </c>
      <c r="F259" s="55">
        <v>48</v>
      </c>
      <c r="G259" s="55">
        <v>36</v>
      </c>
      <c r="H259" s="55">
        <v>84</v>
      </c>
      <c r="J259">
        <v>71</v>
      </c>
      <c r="K259">
        <v>0</v>
      </c>
      <c r="L259" s="56">
        <f t="shared" si="3"/>
        <v>155</v>
      </c>
    </row>
    <row r="260" spans="2:12" ht="20.100000000000001" customHeight="1" thickBot="1" x14ac:dyDescent="0.25">
      <c r="B260" s="57" t="s">
        <v>498</v>
      </c>
      <c r="C260" s="55">
        <v>6</v>
      </c>
      <c r="D260" s="55">
        <v>43</v>
      </c>
      <c r="E260" s="55">
        <v>7</v>
      </c>
      <c r="F260" s="55">
        <v>162</v>
      </c>
      <c r="G260" s="55">
        <v>56</v>
      </c>
      <c r="H260" s="55">
        <v>146</v>
      </c>
      <c r="J260">
        <v>234</v>
      </c>
      <c r="K260">
        <v>0</v>
      </c>
      <c r="L260" s="56">
        <f t="shared" si="3"/>
        <v>380</v>
      </c>
    </row>
    <row r="261" spans="2:12" ht="20.100000000000001" customHeight="1" thickBot="1" x14ac:dyDescent="0.25">
      <c r="B261" s="57" t="s">
        <v>499</v>
      </c>
      <c r="C261" s="55">
        <v>0</v>
      </c>
      <c r="D261" s="55">
        <v>6</v>
      </c>
      <c r="E261" s="55">
        <v>0</v>
      </c>
      <c r="F261" s="55">
        <v>72</v>
      </c>
      <c r="G261" s="55">
        <v>63</v>
      </c>
      <c r="H261" s="55">
        <v>145</v>
      </c>
      <c r="J261">
        <v>103</v>
      </c>
      <c r="K261">
        <v>0</v>
      </c>
      <c r="L261" s="56">
        <f t="shared" si="3"/>
        <v>248</v>
      </c>
    </row>
    <row r="262" spans="2:12" ht="20.100000000000001" customHeight="1" thickBot="1" x14ac:dyDescent="0.25">
      <c r="B262" s="57" t="s">
        <v>500</v>
      </c>
      <c r="C262" s="55">
        <v>6</v>
      </c>
      <c r="D262" s="55">
        <v>18</v>
      </c>
      <c r="E262" s="55">
        <v>0</v>
      </c>
      <c r="F262" s="55">
        <v>131</v>
      </c>
      <c r="G262" s="55">
        <v>96</v>
      </c>
      <c r="H262" s="55">
        <v>345</v>
      </c>
      <c r="J262">
        <v>275</v>
      </c>
      <c r="K262">
        <v>0</v>
      </c>
      <c r="L262" s="56">
        <f t="shared" si="3"/>
        <v>620</v>
      </c>
    </row>
    <row r="263" spans="2:12" ht="20.100000000000001" customHeight="1" thickBot="1" x14ac:dyDescent="0.25">
      <c r="B263" s="57" t="s">
        <v>501</v>
      </c>
      <c r="C263" s="55">
        <v>10</v>
      </c>
      <c r="D263" s="55">
        <v>11</v>
      </c>
      <c r="E263" s="55">
        <v>4</v>
      </c>
      <c r="F263" s="55">
        <v>367</v>
      </c>
      <c r="G263" s="55">
        <v>184</v>
      </c>
      <c r="H263" s="55">
        <v>477</v>
      </c>
      <c r="J263">
        <v>542</v>
      </c>
      <c r="K263">
        <v>2</v>
      </c>
      <c r="L263" s="56">
        <f t="shared" si="3"/>
        <v>1017</v>
      </c>
    </row>
    <row r="264" spans="2:12" ht="20.100000000000001" customHeight="1" thickBot="1" x14ac:dyDescent="0.25">
      <c r="B264" s="57" t="s">
        <v>502</v>
      </c>
      <c r="C264" s="55">
        <v>5</v>
      </c>
      <c r="D264" s="55">
        <v>7</v>
      </c>
      <c r="E264" s="55">
        <v>0</v>
      </c>
      <c r="F264" s="55">
        <v>118</v>
      </c>
      <c r="G264" s="55">
        <v>44</v>
      </c>
      <c r="H264" s="55">
        <v>96</v>
      </c>
      <c r="J264">
        <v>154</v>
      </c>
      <c r="K264">
        <v>0</v>
      </c>
      <c r="L264" s="56">
        <f t="shared" si="3"/>
        <v>250</v>
      </c>
    </row>
    <row r="265" spans="2:12" ht="20.100000000000001" customHeight="1" thickBot="1" x14ac:dyDescent="0.25">
      <c r="B265" s="57" t="s">
        <v>503</v>
      </c>
      <c r="C265" s="55">
        <v>0</v>
      </c>
      <c r="D265" s="55">
        <v>2</v>
      </c>
      <c r="E265" s="55">
        <v>2</v>
      </c>
      <c r="F265" s="55">
        <v>23</v>
      </c>
      <c r="G265" s="55">
        <v>15</v>
      </c>
      <c r="H265" s="55">
        <v>24</v>
      </c>
      <c r="J265">
        <v>30</v>
      </c>
      <c r="K265">
        <v>0</v>
      </c>
      <c r="L265" s="56">
        <f t="shared" si="3"/>
        <v>54</v>
      </c>
    </row>
    <row r="266" spans="2:12" ht="20.100000000000001" customHeight="1" thickBot="1" x14ac:dyDescent="0.25">
      <c r="B266" s="57" t="s">
        <v>504</v>
      </c>
      <c r="C266" s="55">
        <v>6</v>
      </c>
      <c r="D266" s="55">
        <v>13</v>
      </c>
      <c r="E266" s="55">
        <v>6</v>
      </c>
      <c r="F266" s="55">
        <v>143</v>
      </c>
      <c r="G266" s="55">
        <v>82</v>
      </c>
      <c r="H266" s="55">
        <v>123</v>
      </c>
      <c r="J266">
        <v>186</v>
      </c>
      <c r="K266">
        <v>0</v>
      </c>
      <c r="L266" s="56">
        <f t="shared" si="3"/>
        <v>309</v>
      </c>
    </row>
    <row r="267" spans="2:12" ht="20.100000000000001" customHeight="1" thickBot="1" x14ac:dyDescent="0.25">
      <c r="B267" s="57" t="s">
        <v>505</v>
      </c>
      <c r="C267" s="55">
        <v>0</v>
      </c>
      <c r="D267" s="55">
        <v>10</v>
      </c>
      <c r="E267" s="55">
        <v>0</v>
      </c>
      <c r="F267" s="55">
        <v>50</v>
      </c>
      <c r="G267" s="55">
        <v>34</v>
      </c>
      <c r="H267" s="55">
        <v>71</v>
      </c>
      <c r="J267">
        <v>73</v>
      </c>
      <c r="K267">
        <v>0</v>
      </c>
      <c r="L267" s="56">
        <f t="shared" si="3"/>
        <v>144</v>
      </c>
    </row>
    <row r="268" spans="2:12" ht="20.100000000000001" customHeight="1" thickBot="1" x14ac:dyDescent="0.25">
      <c r="B268" s="57" t="s">
        <v>506</v>
      </c>
      <c r="C268" s="55">
        <v>5</v>
      </c>
      <c r="D268" s="55">
        <v>8</v>
      </c>
      <c r="E268" s="55">
        <v>3</v>
      </c>
      <c r="F268" s="55">
        <v>67</v>
      </c>
      <c r="G268" s="55">
        <v>74</v>
      </c>
      <c r="H268" s="55">
        <v>180</v>
      </c>
      <c r="J268">
        <v>120</v>
      </c>
      <c r="K268">
        <v>0</v>
      </c>
      <c r="L268" s="56">
        <f t="shared" ref="L268:L331" si="4">J268-K268+H268</f>
        <v>300</v>
      </c>
    </row>
    <row r="269" spans="2:12" ht="20.100000000000001" customHeight="1" thickBot="1" x14ac:dyDescent="0.25">
      <c r="B269" s="57" t="s">
        <v>507</v>
      </c>
      <c r="C269" s="55">
        <v>4</v>
      </c>
      <c r="D269" s="55">
        <v>8</v>
      </c>
      <c r="E269" s="55">
        <v>0</v>
      </c>
      <c r="F269" s="55">
        <v>84</v>
      </c>
      <c r="G269" s="55">
        <v>57</v>
      </c>
      <c r="H269" s="55">
        <v>128</v>
      </c>
      <c r="J269">
        <v>120</v>
      </c>
      <c r="K269">
        <v>0</v>
      </c>
      <c r="L269" s="56">
        <f t="shared" si="4"/>
        <v>248</v>
      </c>
    </row>
    <row r="270" spans="2:12" ht="20.100000000000001" customHeight="1" thickBot="1" x14ac:dyDescent="0.25">
      <c r="B270" s="57" t="s">
        <v>508</v>
      </c>
      <c r="C270" s="55">
        <v>0</v>
      </c>
      <c r="D270" s="55">
        <v>3</v>
      </c>
      <c r="E270" s="55">
        <v>0</v>
      </c>
      <c r="F270" s="55">
        <v>22</v>
      </c>
      <c r="G270" s="55">
        <v>15</v>
      </c>
      <c r="H270" s="55">
        <v>18</v>
      </c>
      <c r="J270">
        <v>29</v>
      </c>
      <c r="K270">
        <v>0</v>
      </c>
      <c r="L270" s="56">
        <f t="shared" si="4"/>
        <v>47</v>
      </c>
    </row>
    <row r="271" spans="2:12" ht="20.100000000000001" customHeight="1" thickBot="1" x14ac:dyDescent="0.25">
      <c r="B271" s="57" t="s">
        <v>509</v>
      </c>
      <c r="C271" s="55">
        <v>1</v>
      </c>
      <c r="D271" s="55">
        <v>4</v>
      </c>
      <c r="E271" s="55">
        <v>0</v>
      </c>
      <c r="F271" s="55">
        <v>8</v>
      </c>
      <c r="G271" s="55">
        <v>8</v>
      </c>
      <c r="H271" s="55">
        <v>15</v>
      </c>
      <c r="J271">
        <v>17</v>
      </c>
      <c r="K271">
        <v>0</v>
      </c>
      <c r="L271" s="56">
        <f t="shared" si="4"/>
        <v>32</v>
      </c>
    </row>
    <row r="272" spans="2:12" ht="20.100000000000001" customHeight="1" thickBot="1" x14ac:dyDescent="0.25">
      <c r="B272" s="57" t="s">
        <v>510</v>
      </c>
      <c r="C272" s="55">
        <v>1</v>
      </c>
      <c r="D272" s="55">
        <v>31</v>
      </c>
      <c r="E272" s="55">
        <v>5</v>
      </c>
      <c r="F272" s="55">
        <v>31</v>
      </c>
      <c r="G272" s="55">
        <v>31</v>
      </c>
      <c r="H272" s="55">
        <v>74</v>
      </c>
      <c r="J272">
        <v>73</v>
      </c>
      <c r="K272">
        <v>0</v>
      </c>
      <c r="L272" s="56">
        <f t="shared" si="4"/>
        <v>147</v>
      </c>
    </row>
    <row r="273" spans="2:12" ht="20.100000000000001" customHeight="1" thickBot="1" x14ac:dyDescent="0.25">
      <c r="B273" s="57" t="s">
        <v>511</v>
      </c>
      <c r="C273" s="55">
        <v>1</v>
      </c>
      <c r="D273" s="55">
        <v>39</v>
      </c>
      <c r="E273" s="55">
        <v>1</v>
      </c>
      <c r="F273" s="55">
        <v>35</v>
      </c>
      <c r="G273" s="55">
        <v>4</v>
      </c>
      <c r="H273" s="55">
        <v>44</v>
      </c>
      <c r="J273">
        <v>82</v>
      </c>
      <c r="K273">
        <v>0</v>
      </c>
      <c r="L273" s="56">
        <f t="shared" si="4"/>
        <v>126</v>
      </c>
    </row>
    <row r="274" spans="2:12" ht="20.100000000000001" customHeight="1" thickBot="1" x14ac:dyDescent="0.25">
      <c r="B274" s="57" t="s">
        <v>512</v>
      </c>
      <c r="C274" s="55">
        <v>4</v>
      </c>
      <c r="D274" s="55">
        <v>173</v>
      </c>
      <c r="E274" s="55">
        <v>12</v>
      </c>
      <c r="F274" s="55">
        <v>224</v>
      </c>
      <c r="G274" s="55">
        <v>206</v>
      </c>
      <c r="H274" s="55">
        <v>764</v>
      </c>
      <c r="J274">
        <v>644</v>
      </c>
      <c r="K274">
        <v>0</v>
      </c>
      <c r="L274" s="56">
        <f t="shared" si="4"/>
        <v>1408</v>
      </c>
    </row>
    <row r="275" spans="2:12" ht="20.100000000000001" customHeight="1" thickBot="1" x14ac:dyDescent="0.25">
      <c r="B275" s="57" t="s">
        <v>513</v>
      </c>
      <c r="C275" s="55">
        <v>0</v>
      </c>
      <c r="D275" s="55">
        <v>12</v>
      </c>
      <c r="E275" s="55">
        <v>0</v>
      </c>
      <c r="F275" s="55">
        <v>44</v>
      </c>
      <c r="G275" s="55">
        <v>9</v>
      </c>
      <c r="H275" s="55">
        <v>38</v>
      </c>
      <c r="J275">
        <v>72</v>
      </c>
      <c r="K275">
        <v>0</v>
      </c>
      <c r="L275" s="56">
        <f t="shared" si="4"/>
        <v>110</v>
      </c>
    </row>
    <row r="276" spans="2:12" ht="20.100000000000001" customHeight="1" thickBot="1" x14ac:dyDescent="0.25">
      <c r="B276" s="57" t="s">
        <v>514</v>
      </c>
      <c r="C276" s="55">
        <v>0</v>
      </c>
      <c r="D276" s="55">
        <v>5</v>
      </c>
      <c r="E276" s="55">
        <v>0</v>
      </c>
      <c r="F276" s="55">
        <v>5</v>
      </c>
      <c r="G276" s="55">
        <v>0</v>
      </c>
      <c r="H276" s="55">
        <v>8</v>
      </c>
      <c r="J276">
        <v>16</v>
      </c>
      <c r="K276">
        <v>0</v>
      </c>
      <c r="L276" s="56">
        <f t="shared" si="4"/>
        <v>24</v>
      </c>
    </row>
    <row r="277" spans="2:12" ht="20.100000000000001" customHeight="1" thickBot="1" x14ac:dyDescent="0.25">
      <c r="B277" s="57" t="s">
        <v>515</v>
      </c>
      <c r="C277" s="55">
        <v>0</v>
      </c>
      <c r="D277" s="55">
        <v>1</v>
      </c>
      <c r="E277" s="55">
        <v>0</v>
      </c>
      <c r="F277" s="55">
        <v>16</v>
      </c>
      <c r="G277" s="55">
        <v>5</v>
      </c>
      <c r="H277" s="55">
        <v>14</v>
      </c>
      <c r="J277">
        <v>22</v>
      </c>
      <c r="K277">
        <v>0</v>
      </c>
      <c r="L277" s="56">
        <f t="shared" si="4"/>
        <v>36</v>
      </c>
    </row>
    <row r="278" spans="2:12" ht="20.100000000000001" customHeight="1" thickBot="1" x14ac:dyDescent="0.25">
      <c r="B278" s="57" t="s">
        <v>516</v>
      </c>
      <c r="C278" s="55">
        <v>9</v>
      </c>
      <c r="D278" s="55">
        <v>41</v>
      </c>
      <c r="E278" s="55">
        <v>3</v>
      </c>
      <c r="F278" s="55">
        <v>166</v>
      </c>
      <c r="G278" s="55">
        <v>171</v>
      </c>
      <c r="H278" s="55">
        <v>322</v>
      </c>
      <c r="J278">
        <v>310</v>
      </c>
      <c r="K278">
        <v>0</v>
      </c>
      <c r="L278" s="56">
        <f t="shared" si="4"/>
        <v>632</v>
      </c>
    </row>
    <row r="279" spans="2:12" ht="20.100000000000001" customHeight="1" thickBot="1" x14ac:dyDescent="0.25">
      <c r="B279" s="57" t="s">
        <v>517</v>
      </c>
      <c r="C279" s="55">
        <v>4</v>
      </c>
      <c r="D279" s="55">
        <v>93</v>
      </c>
      <c r="E279" s="55">
        <v>17</v>
      </c>
      <c r="F279" s="55">
        <v>168</v>
      </c>
      <c r="G279" s="55">
        <v>176</v>
      </c>
      <c r="H279" s="55">
        <v>328</v>
      </c>
      <c r="J279">
        <v>330</v>
      </c>
      <c r="K279">
        <v>0</v>
      </c>
      <c r="L279" s="56">
        <f t="shared" si="4"/>
        <v>658</v>
      </c>
    </row>
    <row r="280" spans="2:12" ht="20.100000000000001" customHeight="1" thickBot="1" x14ac:dyDescent="0.25">
      <c r="B280" s="57" t="s">
        <v>518</v>
      </c>
      <c r="C280" s="55">
        <v>2</v>
      </c>
      <c r="D280" s="55">
        <v>25</v>
      </c>
      <c r="E280" s="55">
        <v>0</v>
      </c>
      <c r="F280" s="55">
        <v>35</v>
      </c>
      <c r="G280" s="55">
        <v>34</v>
      </c>
      <c r="H280" s="55">
        <v>206</v>
      </c>
      <c r="J280">
        <v>188</v>
      </c>
      <c r="K280">
        <v>0</v>
      </c>
      <c r="L280" s="56">
        <f t="shared" si="4"/>
        <v>394</v>
      </c>
    </row>
    <row r="281" spans="2:12" ht="20.100000000000001" customHeight="1" thickBot="1" x14ac:dyDescent="0.25">
      <c r="B281" s="57" t="s">
        <v>519</v>
      </c>
      <c r="C281" s="55">
        <v>0</v>
      </c>
      <c r="D281" s="55">
        <v>12</v>
      </c>
      <c r="E281" s="55">
        <v>0</v>
      </c>
      <c r="F281" s="55">
        <v>48</v>
      </c>
      <c r="G281" s="55">
        <v>37</v>
      </c>
      <c r="H281" s="55">
        <v>80</v>
      </c>
      <c r="J281">
        <v>68</v>
      </c>
      <c r="K281">
        <v>0</v>
      </c>
      <c r="L281" s="56">
        <f t="shared" si="4"/>
        <v>148</v>
      </c>
    </row>
    <row r="282" spans="2:12" ht="20.100000000000001" customHeight="1" thickBot="1" x14ac:dyDescent="0.25">
      <c r="B282" s="57" t="s">
        <v>520</v>
      </c>
      <c r="C282" s="55">
        <v>0</v>
      </c>
      <c r="D282" s="55">
        <v>7</v>
      </c>
      <c r="E282" s="55">
        <v>1</v>
      </c>
      <c r="F282" s="55">
        <v>14</v>
      </c>
      <c r="G282" s="55">
        <v>3</v>
      </c>
      <c r="H282" s="55">
        <v>16</v>
      </c>
      <c r="J282">
        <v>25</v>
      </c>
      <c r="K282">
        <v>0</v>
      </c>
      <c r="L282" s="56">
        <f t="shared" si="4"/>
        <v>41</v>
      </c>
    </row>
    <row r="283" spans="2:12" ht="20.100000000000001" customHeight="1" thickBot="1" x14ac:dyDescent="0.25">
      <c r="B283" s="57" t="s">
        <v>521</v>
      </c>
      <c r="C283" s="55">
        <v>5</v>
      </c>
      <c r="D283" s="55">
        <v>43</v>
      </c>
      <c r="E283" s="55">
        <v>1</v>
      </c>
      <c r="F283" s="55">
        <v>320</v>
      </c>
      <c r="G283" s="55">
        <v>178</v>
      </c>
      <c r="H283" s="55">
        <v>513</v>
      </c>
      <c r="J283">
        <v>406</v>
      </c>
      <c r="K283">
        <v>5</v>
      </c>
      <c r="L283" s="56">
        <f t="shared" si="4"/>
        <v>914</v>
      </c>
    </row>
    <row r="284" spans="2:12" ht="20.100000000000001" customHeight="1" thickBot="1" x14ac:dyDescent="0.25">
      <c r="B284" s="57" t="s">
        <v>522</v>
      </c>
      <c r="C284" s="55">
        <v>0</v>
      </c>
      <c r="D284" s="55">
        <v>34</v>
      </c>
      <c r="E284" s="55">
        <v>0</v>
      </c>
      <c r="F284" s="55">
        <v>143</v>
      </c>
      <c r="G284" s="55">
        <v>56</v>
      </c>
      <c r="H284" s="55">
        <v>105</v>
      </c>
      <c r="J284">
        <v>177</v>
      </c>
      <c r="K284">
        <v>0</v>
      </c>
      <c r="L284" s="56">
        <f t="shared" si="4"/>
        <v>282</v>
      </c>
    </row>
    <row r="285" spans="2:12" ht="20.100000000000001" customHeight="1" thickBot="1" x14ac:dyDescent="0.25">
      <c r="B285" s="57" t="s">
        <v>523</v>
      </c>
      <c r="C285" s="55">
        <v>1</v>
      </c>
      <c r="D285" s="55">
        <v>4</v>
      </c>
      <c r="E285" s="55">
        <v>3</v>
      </c>
      <c r="F285" s="55">
        <v>13</v>
      </c>
      <c r="G285" s="55">
        <v>13</v>
      </c>
      <c r="H285" s="55">
        <v>17</v>
      </c>
      <c r="J285">
        <v>23</v>
      </c>
      <c r="K285">
        <v>0</v>
      </c>
      <c r="L285" s="56">
        <f t="shared" si="4"/>
        <v>40</v>
      </c>
    </row>
    <row r="286" spans="2:12" ht="20.100000000000001" customHeight="1" thickBot="1" x14ac:dyDescent="0.25">
      <c r="B286" s="57" t="s">
        <v>524</v>
      </c>
      <c r="C286" s="55">
        <v>8</v>
      </c>
      <c r="D286" s="55">
        <v>198</v>
      </c>
      <c r="E286" s="55">
        <v>0</v>
      </c>
      <c r="F286" s="55">
        <v>154</v>
      </c>
      <c r="G286" s="55">
        <v>320</v>
      </c>
      <c r="H286" s="55">
        <v>725</v>
      </c>
      <c r="J286">
        <v>360</v>
      </c>
      <c r="K286">
        <v>0</v>
      </c>
      <c r="L286" s="56">
        <f t="shared" si="4"/>
        <v>1085</v>
      </c>
    </row>
    <row r="287" spans="2:12" ht="20.100000000000001" customHeight="1" thickBot="1" x14ac:dyDescent="0.25">
      <c r="B287" s="57" t="s">
        <v>525</v>
      </c>
      <c r="C287" s="55">
        <v>8</v>
      </c>
      <c r="D287" s="55">
        <v>70</v>
      </c>
      <c r="E287" s="55">
        <v>2</v>
      </c>
      <c r="F287" s="55">
        <v>47</v>
      </c>
      <c r="G287" s="55">
        <v>26</v>
      </c>
      <c r="H287" s="55">
        <v>57</v>
      </c>
      <c r="J287">
        <v>142</v>
      </c>
      <c r="K287">
        <v>0</v>
      </c>
      <c r="L287" s="56">
        <f t="shared" si="4"/>
        <v>199</v>
      </c>
    </row>
    <row r="288" spans="2:12" ht="20.100000000000001" customHeight="1" thickBot="1" x14ac:dyDescent="0.25">
      <c r="B288" s="57" t="s">
        <v>526</v>
      </c>
      <c r="C288" s="55">
        <v>10</v>
      </c>
      <c r="D288" s="55">
        <v>40</v>
      </c>
      <c r="E288" s="55">
        <v>122</v>
      </c>
      <c r="F288" s="55">
        <v>354</v>
      </c>
      <c r="G288" s="55">
        <v>691</v>
      </c>
      <c r="H288" s="55">
        <v>1525</v>
      </c>
      <c r="J288">
        <v>1129</v>
      </c>
      <c r="K288">
        <v>0</v>
      </c>
      <c r="L288" s="56">
        <f t="shared" si="4"/>
        <v>2654</v>
      </c>
    </row>
    <row r="289" spans="2:12" ht="20.100000000000001" customHeight="1" thickBot="1" x14ac:dyDescent="0.25">
      <c r="B289" s="57" t="s">
        <v>527</v>
      </c>
      <c r="C289" s="55">
        <v>18</v>
      </c>
      <c r="D289" s="55">
        <v>137</v>
      </c>
      <c r="E289" s="55">
        <v>18</v>
      </c>
      <c r="F289" s="55">
        <v>448</v>
      </c>
      <c r="G289" s="55">
        <v>103</v>
      </c>
      <c r="H289" s="55">
        <v>512</v>
      </c>
      <c r="J289">
        <v>801</v>
      </c>
      <c r="K289">
        <v>0</v>
      </c>
      <c r="L289" s="56">
        <f t="shared" si="4"/>
        <v>1313</v>
      </c>
    </row>
    <row r="290" spans="2:12" ht="20.100000000000001" customHeight="1" thickBot="1" x14ac:dyDescent="0.25">
      <c r="B290" s="57" t="s">
        <v>528</v>
      </c>
      <c r="C290" s="55">
        <v>4</v>
      </c>
      <c r="D290" s="55">
        <v>38</v>
      </c>
      <c r="E290" s="55">
        <v>3</v>
      </c>
      <c r="F290" s="55">
        <v>98</v>
      </c>
      <c r="G290" s="55">
        <v>43</v>
      </c>
      <c r="H290" s="55">
        <v>175</v>
      </c>
      <c r="J290">
        <v>165</v>
      </c>
      <c r="K290">
        <v>0</v>
      </c>
      <c r="L290" s="56">
        <f t="shared" si="4"/>
        <v>340</v>
      </c>
    </row>
    <row r="291" spans="2:12" ht="20.100000000000001" customHeight="1" thickBot="1" x14ac:dyDescent="0.25">
      <c r="B291" s="57" t="s">
        <v>529</v>
      </c>
      <c r="C291" s="55">
        <v>2</v>
      </c>
      <c r="D291" s="55">
        <v>25</v>
      </c>
      <c r="E291" s="55">
        <v>14</v>
      </c>
      <c r="F291" s="55">
        <v>56</v>
      </c>
      <c r="G291" s="55">
        <v>57</v>
      </c>
      <c r="H291" s="55">
        <v>185</v>
      </c>
      <c r="J291">
        <v>119</v>
      </c>
      <c r="K291">
        <v>0</v>
      </c>
      <c r="L291" s="56">
        <f t="shared" si="4"/>
        <v>304</v>
      </c>
    </row>
    <row r="292" spans="2:12" ht="20.100000000000001" customHeight="1" thickBot="1" x14ac:dyDescent="0.25">
      <c r="B292" s="57" t="s">
        <v>530</v>
      </c>
      <c r="C292" s="55">
        <v>0</v>
      </c>
      <c r="D292" s="55">
        <v>16</v>
      </c>
      <c r="E292" s="55">
        <v>0</v>
      </c>
      <c r="F292" s="55">
        <v>53</v>
      </c>
      <c r="G292" s="55">
        <v>33</v>
      </c>
      <c r="H292" s="55">
        <v>122</v>
      </c>
      <c r="J292">
        <v>102</v>
      </c>
      <c r="K292">
        <v>0</v>
      </c>
      <c r="L292" s="56">
        <f t="shared" si="4"/>
        <v>224</v>
      </c>
    </row>
    <row r="293" spans="2:12" ht="20.100000000000001" customHeight="1" thickBot="1" x14ac:dyDescent="0.25">
      <c r="B293" s="57" t="s">
        <v>531</v>
      </c>
      <c r="C293" s="55">
        <v>18</v>
      </c>
      <c r="D293" s="55">
        <v>213</v>
      </c>
      <c r="E293" s="55">
        <v>16</v>
      </c>
      <c r="F293" s="55">
        <v>179</v>
      </c>
      <c r="G293" s="55">
        <v>537</v>
      </c>
      <c r="H293" s="55">
        <v>936</v>
      </c>
      <c r="J293">
        <v>677</v>
      </c>
      <c r="K293">
        <v>0</v>
      </c>
      <c r="L293" s="56">
        <f t="shared" si="4"/>
        <v>1613</v>
      </c>
    </row>
    <row r="294" spans="2:12" ht="20.100000000000001" customHeight="1" thickBot="1" x14ac:dyDescent="0.25">
      <c r="B294" s="57" t="s">
        <v>532</v>
      </c>
      <c r="C294" s="55">
        <v>14</v>
      </c>
      <c r="D294" s="55">
        <v>57</v>
      </c>
      <c r="E294" s="55">
        <v>2</v>
      </c>
      <c r="F294" s="55">
        <v>179</v>
      </c>
      <c r="G294" s="55">
        <v>107</v>
      </c>
      <c r="H294" s="55">
        <v>450</v>
      </c>
      <c r="J294">
        <v>465</v>
      </c>
      <c r="K294">
        <v>0</v>
      </c>
      <c r="L294" s="56">
        <f t="shared" si="4"/>
        <v>915</v>
      </c>
    </row>
    <row r="295" spans="2:12" ht="20.100000000000001" customHeight="1" thickBot="1" x14ac:dyDescent="0.25">
      <c r="B295" s="57" t="s">
        <v>533</v>
      </c>
      <c r="C295" s="55">
        <v>4</v>
      </c>
      <c r="D295" s="55">
        <v>55</v>
      </c>
      <c r="E295" s="55">
        <v>11</v>
      </c>
      <c r="F295" s="55">
        <v>83</v>
      </c>
      <c r="G295" s="55">
        <v>61</v>
      </c>
      <c r="H295" s="55">
        <v>227</v>
      </c>
      <c r="J295">
        <v>276</v>
      </c>
      <c r="K295">
        <v>0</v>
      </c>
      <c r="L295" s="56">
        <f t="shared" si="4"/>
        <v>503</v>
      </c>
    </row>
    <row r="296" spans="2:12" ht="20.100000000000001" customHeight="1" thickBot="1" x14ac:dyDescent="0.25">
      <c r="B296" s="57" t="s">
        <v>534</v>
      </c>
      <c r="C296" s="55">
        <v>4</v>
      </c>
      <c r="D296" s="55">
        <v>41</v>
      </c>
      <c r="E296" s="55">
        <v>23</v>
      </c>
      <c r="F296" s="55">
        <v>64</v>
      </c>
      <c r="G296" s="55">
        <v>37</v>
      </c>
      <c r="H296" s="55">
        <v>143</v>
      </c>
      <c r="J296">
        <v>160</v>
      </c>
      <c r="K296">
        <v>0</v>
      </c>
      <c r="L296" s="56">
        <f t="shared" si="4"/>
        <v>303</v>
      </c>
    </row>
    <row r="297" spans="2:12" ht="20.100000000000001" customHeight="1" thickBot="1" x14ac:dyDescent="0.25">
      <c r="B297" s="57" t="s">
        <v>535</v>
      </c>
      <c r="C297" s="55">
        <v>1</v>
      </c>
      <c r="D297" s="55">
        <v>11</v>
      </c>
      <c r="E297" s="55">
        <v>0</v>
      </c>
      <c r="F297" s="55">
        <v>30</v>
      </c>
      <c r="G297" s="55">
        <v>8</v>
      </c>
      <c r="H297" s="55">
        <v>23</v>
      </c>
      <c r="J297">
        <v>45</v>
      </c>
      <c r="K297">
        <v>0</v>
      </c>
      <c r="L297" s="56">
        <f t="shared" si="4"/>
        <v>68</v>
      </c>
    </row>
    <row r="298" spans="2:12" ht="20.100000000000001" customHeight="1" thickBot="1" x14ac:dyDescent="0.25">
      <c r="B298" s="57" t="s">
        <v>536</v>
      </c>
      <c r="C298" s="55">
        <v>10</v>
      </c>
      <c r="D298" s="55">
        <v>162</v>
      </c>
      <c r="E298" s="55">
        <v>15</v>
      </c>
      <c r="F298" s="55">
        <v>222</v>
      </c>
      <c r="G298" s="55">
        <v>139</v>
      </c>
      <c r="H298" s="55">
        <v>302</v>
      </c>
      <c r="J298">
        <v>425</v>
      </c>
      <c r="K298">
        <v>0</v>
      </c>
      <c r="L298" s="56">
        <f t="shared" si="4"/>
        <v>727</v>
      </c>
    </row>
    <row r="299" spans="2:12" ht="20.100000000000001" customHeight="1" thickBot="1" x14ac:dyDescent="0.25">
      <c r="B299" s="57" t="s">
        <v>537</v>
      </c>
      <c r="C299" s="55">
        <v>4</v>
      </c>
      <c r="D299" s="55">
        <v>135</v>
      </c>
      <c r="E299" s="55">
        <v>39</v>
      </c>
      <c r="F299" s="55">
        <v>248</v>
      </c>
      <c r="G299" s="55">
        <v>245</v>
      </c>
      <c r="H299" s="55">
        <v>598</v>
      </c>
      <c r="J299">
        <v>484</v>
      </c>
      <c r="K299">
        <v>0</v>
      </c>
      <c r="L299" s="56">
        <f t="shared" si="4"/>
        <v>1082</v>
      </c>
    </row>
    <row r="300" spans="2:12" ht="20.100000000000001" customHeight="1" thickBot="1" x14ac:dyDescent="0.25">
      <c r="B300" s="57" t="s">
        <v>538</v>
      </c>
      <c r="C300" s="55">
        <v>0</v>
      </c>
      <c r="D300" s="55">
        <v>0</v>
      </c>
      <c r="E300" s="55">
        <v>0</v>
      </c>
      <c r="F300" s="55">
        <v>0</v>
      </c>
      <c r="G300" s="55">
        <v>4</v>
      </c>
      <c r="H300" s="55">
        <v>0</v>
      </c>
      <c r="J300">
        <v>0</v>
      </c>
      <c r="K300">
        <v>0</v>
      </c>
      <c r="L300" s="56">
        <f t="shared" si="4"/>
        <v>0</v>
      </c>
    </row>
    <row r="301" spans="2:12" ht="20.100000000000001" customHeight="1" thickBot="1" x14ac:dyDescent="0.25">
      <c r="B301" s="57" t="s">
        <v>539</v>
      </c>
      <c r="C301" s="55">
        <v>4</v>
      </c>
      <c r="D301" s="55">
        <v>103</v>
      </c>
      <c r="E301" s="55">
        <v>0</v>
      </c>
      <c r="F301" s="55">
        <v>16</v>
      </c>
      <c r="G301" s="55">
        <v>16</v>
      </c>
      <c r="H301" s="55">
        <v>48</v>
      </c>
      <c r="J301">
        <v>134</v>
      </c>
      <c r="K301">
        <v>0</v>
      </c>
      <c r="L301" s="56">
        <f t="shared" si="4"/>
        <v>182</v>
      </c>
    </row>
    <row r="302" spans="2:12" ht="20.100000000000001" customHeight="1" thickBot="1" x14ac:dyDescent="0.25">
      <c r="B302" s="57" t="s">
        <v>540</v>
      </c>
      <c r="C302" s="55">
        <v>0</v>
      </c>
      <c r="D302" s="55">
        <v>0</v>
      </c>
      <c r="E302" s="55">
        <v>0</v>
      </c>
      <c r="F302" s="55">
        <v>2</v>
      </c>
      <c r="G302" s="55">
        <v>5</v>
      </c>
      <c r="H302" s="55">
        <v>2</v>
      </c>
      <c r="J302">
        <v>2</v>
      </c>
      <c r="K302">
        <v>0</v>
      </c>
      <c r="L302" s="56">
        <f t="shared" si="4"/>
        <v>4</v>
      </c>
    </row>
    <row r="303" spans="2:12" ht="20.100000000000001" customHeight="1" thickBot="1" x14ac:dyDescent="0.25">
      <c r="B303" s="57" t="s">
        <v>541</v>
      </c>
      <c r="C303" s="55">
        <v>8</v>
      </c>
      <c r="D303" s="55">
        <v>150</v>
      </c>
      <c r="E303" s="55">
        <v>11</v>
      </c>
      <c r="F303" s="55">
        <v>194</v>
      </c>
      <c r="G303" s="55">
        <v>28</v>
      </c>
      <c r="H303" s="55">
        <v>799</v>
      </c>
      <c r="J303">
        <v>894</v>
      </c>
      <c r="K303">
        <v>0</v>
      </c>
      <c r="L303" s="56">
        <f t="shared" si="4"/>
        <v>1693</v>
      </c>
    </row>
    <row r="304" spans="2:12" ht="20.100000000000001" customHeight="1" thickBot="1" x14ac:dyDescent="0.25">
      <c r="B304" s="57" t="s">
        <v>542</v>
      </c>
      <c r="C304" s="55">
        <v>9</v>
      </c>
      <c r="D304" s="55">
        <v>52</v>
      </c>
      <c r="E304" s="55">
        <v>19</v>
      </c>
      <c r="F304" s="55">
        <v>248</v>
      </c>
      <c r="G304" s="55">
        <v>64</v>
      </c>
      <c r="H304" s="55">
        <v>397</v>
      </c>
      <c r="J304">
        <v>457</v>
      </c>
      <c r="K304">
        <v>0</v>
      </c>
      <c r="L304" s="56">
        <f t="shared" si="4"/>
        <v>854</v>
      </c>
    </row>
    <row r="305" spans="2:12" ht="20.100000000000001" customHeight="1" thickBot="1" x14ac:dyDescent="0.25">
      <c r="B305" s="57" t="s">
        <v>543</v>
      </c>
      <c r="C305" s="55">
        <v>11</v>
      </c>
      <c r="D305" s="55">
        <v>173</v>
      </c>
      <c r="E305" s="55">
        <v>4</v>
      </c>
      <c r="F305" s="55">
        <v>290</v>
      </c>
      <c r="G305" s="55">
        <v>65</v>
      </c>
      <c r="H305" s="55">
        <v>104</v>
      </c>
      <c r="J305">
        <v>478</v>
      </c>
      <c r="K305">
        <v>0</v>
      </c>
      <c r="L305" s="56">
        <f t="shared" si="4"/>
        <v>582</v>
      </c>
    </row>
    <row r="306" spans="2:12" ht="20.100000000000001" customHeight="1" thickBot="1" x14ac:dyDescent="0.25">
      <c r="B306" s="57" t="s">
        <v>544</v>
      </c>
      <c r="C306" s="55">
        <v>4</v>
      </c>
      <c r="D306" s="55">
        <v>37</v>
      </c>
      <c r="E306" s="55">
        <v>2</v>
      </c>
      <c r="F306" s="55">
        <v>28</v>
      </c>
      <c r="G306" s="55">
        <v>19</v>
      </c>
      <c r="H306" s="55">
        <v>126</v>
      </c>
      <c r="J306">
        <v>99</v>
      </c>
      <c r="K306">
        <v>0</v>
      </c>
      <c r="L306" s="56">
        <f t="shared" si="4"/>
        <v>225</v>
      </c>
    </row>
    <row r="307" spans="2:12" ht="20.100000000000001" customHeight="1" thickBot="1" x14ac:dyDescent="0.25">
      <c r="B307" s="57" t="s">
        <v>545</v>
      </c>
      <c r="C307" s="55">
        <v>16</v>
      </c>
      <c r="D307" s="55">
        <v>57</v>
      </c>
      <c r="E307" s="55">
        <v>8</v>
      </c>
      <c r="F307" s="55">
        <v>268</v>
      </c>
      <c r="G307" s="55">
        <v>57</v>
      </c>
      <c r="H307" s="55">
        <v>289</v>
      </c>
      <c r="J307">
        <v>413</v>
      </c>
      <c r="K307">
        <v>0</v>
      </c>
      <c r="L307" s="56">
        <f t="shared" si="4"/>
        <v>702</v>
      </c>
    </row>
    <row r="308" spans="2:12" ht="20.100000000000001" customHeight="1" thickBot="1" x14ac:dyDescent="0.25">
      <c r="B308" s="57" t="s">
        <v>546</v>
      </c>
      <c r="C308" s="55">
        <v>14</v>
      </c>
      <c r="D308" s="55">
        <v>117</v>
      </c>
      <c r="E308" s="55">
        <v>26</v>
      </c>
      <c r="F308" s="55">
        <v>300</v>
      </c>
      <c r="G308" s="55">
        <v>61</v>
      </c>
      <c r="H308" s="55">
        <v>471</v>
      </c>
      <c r="J308">
        <v>560</v>
      </c>
      <c r="K308">
        <v>0</v>
      </c>
      <c r="L308" s="56">
        <f t="shared" si="4"/>
        <v>1031</v>
      </c>
    </row>
    <row r="309" spans="2:12" ht="20.100000000000001" customHeight="1" thickBot="1" x14ac:dyDescent="0.25">
      <c r="B309" s="57" t="s">
        <v>547</v>
      </c>
      <c r="C309" s="55">
        <v>72</v>
      </c>
      <c r="D309" s="55">
        <v>197</v>
      </c>
      <c r="E309" s="55">
        <v>320</v>
      </c>
      <c r="F309" s="55">
        <v>1112</v>
      </c>
      <c r="G309" s="55">
        <v>693</v>
      </c>
      <c r="H309" s="55">
        <v>4344</v>
      </c>
      <c r="J309">
        <v>4093</v>
      </c>
      <c r="K309">
        <v>0</v>
      </c>
      <c r="L309" s="56">
        <f t="shared" si="4"/>
        <v>8437</v>
      </c>
    </row>
    <row r="310" spans="2:12" ht="20.100000000000001" customHeight="1" thickBot="1" x14ac:dyDescent="0.25">
      <c r="B310" s="57" t="s">
        <v>548</v>
      </c>
      <c r="C310" s="55">
        <v>5</v>
      </c>
      <c r="D310" s="55">
        <v>31</v>
      </c>
      <c r="E310" s="55">
        <v>15</v>
      </c>
      <c r="F310" s="55">
        <v>137</v>
      </c>
      <c r="G310" s="55">
        <v>74</v>
      </c>
      <c r="H310" s="55">
        <v>240</v>
      </c>
      <c r="J310">
        <v>244</v>
      </c>
      <c r="K310">
        <v>0</v>
      </c>
      <c r="L310" s="56">
        <f t="shared" si="4"/>
        <v>484</v>
      </c>
    </row>
    <row r="311" spans="2:12" ht="20.100000000000001" customHeight="1" thickBot="1" x14ac:dyDescent="0.25">
      <c r="B311" s="57" t="s">
        <v>549</v>
      </c>
      <c r="C311" s="55">
        <v>49</v>
      </c>
      <c r="D311" s="55">
        <v>108</v>
      </c>
      <c r="E311" s="55">
        <v>0</v>
      </c>
      <c r="F311" s="55">
        <v>40</v>
      </c>
      <c r="G311" s="55">
        <v>5</v>
      </c>
      <c r="H311" s="55">
        <v>45</v>
      </c>
      <c r="J311">
        <v>217</v>
      </c>
      <c r="K311">
        <v>0</v>
      </c>
      <c r="L311" s="56">
        <f t="shared" si="4"/>
        <v>262</v>
      </c>
    </row>
    <row r="312" spans="2:12" ht="20.100000000000001" customHeight="1" thickBot="1" x14ac:dyDescent="0.25">
      <c r="B312" s="57" t="s">
        <v>550</v>
      </c>
      <c r="C312" s="55">
        <v>3</v>
      </c>
      <c r="D312" s="55">
        <v>52</v>
      </c>
      <c r="E312" s="55">
        <v>17</v>
      </c>
      <c r="F312" s="55">
        <v>81</v>
      </c>
      <c r="G312" s="55">
        <v>50</v>
      </c>
      <c r="H312" s="55">
        <v>297</v>
      </c>
      <c r="J312">
        <v>216</v>
      </c>
      <c r="K312">
        <v>0</v>
      </c>
      <c r="L312" s="56">
        <f t="shared" si="4"/>
        <v>513</v>
      </c>
    </row>
    <row r="313" spans="2:12" ht="20.100000000000001" customHeight="1" thickBot="1" x14ac:dyDescent="0.25">
      <c r="B313" s="57" t="s">
        <v>551</v>
      </c>
      <c r="C313" s="55">
        <v>9</v>
      </c>
      <c r="D313" s="55">
        <v>35</v>
      </c>
      <c r="E313" s="55">
        <v>0</v>
      </c>
      <c r="F313" s="55">
        <v>78</v>
      </c>
      <c r="G313" s="55">
        <v>34</v>
      </c>
      <c r="H313" s="55">
        <v>78</v>
      </c>
      <c r="J313">
        <v>130</v>
      </c>
      <c r="K313">
        <v>0</v>
      </c>
      <c r="L313" s="56">
        <f t="shared" si="4"/>
        <v>208</v>
      </c>
    </row>
    <row r="314" spans="2:12" ht="20.100000000000001" customHeight="1" thickBot="1" x14ac:dyDescent="0.25">
      <c r="B314" s="57" t="s">
        <v>552</v>
      </c>
      <c r="C314" s="55">
        <v>14</v>
      </c>
      <c r="D314" s="55">
        <v>77</v>
      </c>
      <c r="E314" s="55">
        <v>13</v>
      </c>
      <c r="F314" s="55">
        <v>125</v>
      </c>
      <c r="G314" s="55">
        <v>71</v>
      </c>
      <c r="H314" s="55">
        <v>213</v>
      </c>
      <c r="J314">
        <v>289</v>
      </c>
      <c r="K314">
        <v>0</v>
      </c>
      <c r="L314" s="56">
        <f t="shared" si="4"/>
        <v>502</v>
      </c>
    </row>
    <row r="315" spans="2:12" ht="20.100000000000001" customHeight="1" thickBot="1" x14ac:dyDescent="0.25">
      <c r="B315" s="57" t="s">
        <v>553</v>
      </c>
      <c r="C315" s="55">
        <v>8</v>
      </c>
      <c r="D315" s="55">
        <v>52</v>
      </c>
      <c r="E315" s="55">
        <v>17</v>
      </c>
      <c r="F315" s="55">
        <v>64</v>
      </c>
      <c r="G315" s="55">
        <v>32</v>
      </c>
      <c r="H315" s="55">
        <v>163</v>
      </c>
      <c r="J315">
        <v>191</v>
      </c>
      <c r="K315">
        <v>0</v>
      </c>
      <c r="L315" s="56">
        <f t="shared" si="4"/>
        <v>354</v>
      </c>
    </row>
    <row r="316" spans="2:12" ht="20.100000000000001" customHeight="1" thickBot="1" x14ac:dyDescent="0.25">
      <c r="B316" s="57" t="s">
        <v>554</v>
      </c>
      <c r="C316" s="55">
        <v>7</v>
      </c>
      <c r="D316" s="55">
        <v>17</v>
      </c>
      <c r="E316" s="55">
        <v>3</v>
      </c>
      <c r="F316" s="55">
        <v>91</v>
      </c>
      <c r="G316" s="55">
        <v>58</v>
      </c>
      <c r="H316" s="55">
        <v>141</v>
      </c>
      <c r="J316">
        <v>161</v>
      </c>
      <c r="K316">
        <v>0</v>
      </c>
      <c r="L316" s="56">
        <f t="shared" si="4"/>
        <v>302</v>
      </c>
    </row>
    <row r="317" spans="2:12" ht="20.100000000000001" customHeight="1" thickBot="1" x14ac:dyDescent="0.25">
      <c r="B317" s="57" t="s">
        <v>555</v>
      </c>
      <c r="C317" s="55">
        <v>10</v>
      </c>
      <c r="D317" s="55">
        <v>80</v>
      </c>
      <c r="E317" s="55">
        <v>17</v>
      </c>
      <c r="F317" s="55">
        <v>210</v>
      </c>
      <c r="G317" s="55">
        <v>112</v>
      </c>
      <c r="H317" s="55">
        <v>488</v>
      </c>
      <c r="J317">
        <v>385</v>
      </c>
      <c r="K317">
        <v>0</v>
      </c>
      <c r="L317" s="56">
        <f t="shared" si="4"/>
        <v>873</v>
      </c>
    </row>
    <row r="318" spans="2:12" ht="20.100000000000001" customHeight="1" thickBot="1" x14ac:dyDescent="0.25">
      <c r="B318" s="57" t="s">
        <v>556</v>
      </c>
      <c r="C318" s="55">
        <v>10</v>
      </c>
      <c r="D318" s="55">
        <v>35</v>
      </c>
      <c r="E318" s="55">
        <v>8</v>
      </c>
      <c r="F318" s="55">
        <v>27</v>
      </c>
      <c r="G318" s="55">
        <v>6</v>
      </c>
      <c r="H318" s="55">
        <v>70</v>
      </c>
      <c r="J318">
        <v>97</v>
      </c>
      <c r="K318">
        <v>0</v>
      </c>
      <c r="L318" s="56">
        <f t="shared" si="4"/>
        <v>167</v>
      </c>
    </row>
    <row r="319" spans="2:12" ht="20.100000000000001" customHeight="1" thickBot="1" x14ac:dyDescent="0.25">
      <c r="B319" s="57" t="s">
        <v>557</v>
      </c>
      <c r="C319" s="55">
        <v>1</v>
      </c>
      <c r="D319" s="55">
        <v>15</v>
      </c>
      <c r="E319" s="55">
        <v>5</v>
      </c>
      <c r="F319" s="55">
        <v>120</v>
      </c>
      <c r="G319" s="55">
        <v>43</v>
      </c>
      <c r="H319" s="55">
        <v>89</v>
      </c>
      <c r="J319">
        <v>164</v>
      </c>
      <c r="K319">
        <v>0</v>
      </c>
      <c r="L319" s="56">
        <f t="shared" si="4"/>
        <v>253</v>
      </c>
    </row>
    <row r="320" spans="2:12" ht="20.100000000000001" customHeight="1" thickBot="1" x14ac:dyDescent="0.25">
      <c r="B320" s="57" t="s">
        <v>558</v>
      </c>
      <c r="C320" s="55">
        <v>12</v>
      </c>
      <c r="D320" s="55">
        <v>15</v>
      </c>
      <c r="E320" s="55">
        <v>1</v>
      </c>
      <c r="F320" s="55">
        <v>56</v>
      </c>
      <c r="G320" s="55">
        <v>31</v>
      </c>
      <c r="H320" s="55">
        <v>66</v>
      </c>
      <c r="J320">
        <v>110</v>
      </c>
      <c r="K320">
        <v>0</v>
      </c>
      <c r="L320" s="56">
        <f t="shared" si="4"/>
        <v>176</v>
      </c>
    </row>
    <row r="321" spans="2:12" ht="20.100000000000001" customHeight="1" thickBot="1" x14ac:dyDescent="0.25">
      <c r="B321" s="57" t="s">
        <v>559</v>
      </c>
      <c r="C321" s="55">
        <v>3</v>
      </c>
      <c r="D321" s="55">
        <v>20</v>
      </c>
      <c r="E321" s="55">
        <v>0</v>
      </c>
      <c r="F321" s="55">
        <v>49</v>
      </c>
      <c r="G321" s="55">
        <v>13</v>
      </c>
      <c r="H321" s="55">
        <v>37</v>
      </c>
      <c r="J321">
        <v>100</v>
      </c>
      <c r="K321">
        <v>0</v>
      </c>
      <c r="L321" s="56">
        <f t="shared" si="4"/>
        <v>137</v>
      </c>
    </row>
    <row r="322" spans="2:12" ht="20.100000000000001" customHeight="1" thickBot="1" x14ac:dyDescent="0.25">
      <c r="B322" s="57" t="s">
        <v>560</v>
      </c>
      <c r="C322" s="55">
        <v>3</v>
      </c>
      <c r="D322" s="55">
        <v>11</v>
      </c>
      <c r="E322" s="55">
        <v>0</v>
      </c>
      <c r="F322" s="55">
        <v>40</v>
      </c>
      <c r="G322" s="55">
        <v>12</v>
      </c>
      <c r="H322" s="55">
        <v>47</v>
      </c>
      <c r="J322">
        <v>67</v>
      </c>
      <c r="K322">
        <v>0</v>
      </c>
      <c r="L322" s="56">
        <f t="shared" si="4"/>
        <v>114</v>
      </c>
    </row>
    <row r="323" spans="2:12" ht="20.100000000000001" customHeight="1" thickBot="1" x14ac:dyDescent="0.25">
      <c r="B323" s="57" t="s">
        <v>561</v>
      </c>
      <c r="C323" s="55">
        <v>1</v>
      </c>
      <c r="D323" s="55">
        <v>1</v>
      </c>
      <c r="E323" s="55">
        <v>2</v>
      </c>
      <c r="F323" s="55">
        <v>66</v>
      </c>
      <c r="G323" s="55">
        <v>42</v>
      </c>
      <c r="H323" s="55">
        <v>65</v>
      </c>
      <c r="J323">
        <v>75</v>
      </c>
      <c r="K323">
        <v>0</v>
      </c>
      <c r="L323" s="56">
        <f t="shared" si="4"/>
        <v>140</v>
      </c>
    </row>
    <row r="324" spans="2:12" ht="20.100000000000001" customHeight="1" thickBot="1" x14ac:dyDescent="0.25">
      <c r="B324" s="57" t="s">
        <v>562</v>
      </c>
      <c r="C324" s="55">
        <v>0</v>
      </c>
      <c r="D324" s="55">
        <v>6</v>
      </c>
      <c r="E324" s="55">
        <v>0</v>
      </c>
      <c r="F324" s="55">
        <v>12</v>
      </c>
      <c r="G324" s="55">
        <v>6</v>
      </c>
      <c r="H324" s="55">
        <v>11</v>
      </c>
      <c r="J324">
        <v>20</v>
      </c>
      <c r="K324">
        <v>0</v>
      </c>
      <c r="L324" s="56">
        <f t="shared" si="4"/>
        <v>31</v>
      </c>
    </row>
    <row r="325" spans="2:12" ht="20.100000000000001" customHeight="1" thickBot="1" x14ac:dyDescent="0.25">
      <c r="B325" s="57" t="s">
        <v>563</v>
      </c>
      <c r="C325" s="55">
        <v>7</v>
      </c>
      <c r="D325" s="55">
        <v>38</v>
      </c>
      <c r="E325" s="55">
        <v>0</v>
      </c>
      <c r="F325" s="55">
        <v>65</v>
      </c>
      <c r="G325" s="55">
        <v>60</v>
      </c>
      <c r="H325" s="55">
        <v>121</v>
      </c>
      <c r="J325">
        <v>118</v>
      </c>
      <c r="K325">
        <v>0</v>
      </c>
      <c r="L325" s="56">
        <f t="shared" si="4"/>
        <v>239</v>
      </c>
    </row>
    <row r="326" spans="2:12" ht="20.100000000000001" customHeight="1" thickBot="1" x14ac:dyDescent="0.25">
      <c r="B326" s="57" t="s">
        <v>564</v>
      </c>
      <c r="C326" s="55">
        <v>6</v>
      </c>
      <c r="D326" s="55">
        <v>182</v>
      </c>
      <c r="E326" s="55">
        <v>67</v>
      </c>
      <c r="F326" s="55">
        <v>193</v>
      </c>
      <c r="G326" s="55">
        <v>52</v>
      </c>
      <c r="H326" s="55">
        <v>282</v>
      </c>
      <c r="J326">
        <v>524</v>
      </c>
      <c r="K326">
        <v>0</v>
      </c>
      <c r="L326" s="56">
        <f t="shared" si="4"/>
        <v>806</v>
      </c>
    </row>
    <row r="327" spans="2:12" ht="20.100000000000001" customHeight="1" thickBot="1" x14ac:dyDescent="0.25">
      <c r="B327" s="57" t="s">
        <v>565</v>
      </c>
      <c r="C327" s="55">
        <v>1</v>
      </c>
      <c r="D327" s="55">
        <v>16</v>
      </c>
      <c r="E327" s="55">
        <v>0</v>
      </c>
      <c r="F327" s="55">
        <v>9</v>
      </c>
      <c r="G327" s="55">
        <v>6</v>
      </c>
      <c r="H327" s="55">
        <v>0</v>
      </c>
      <c r="J327">
        <v>26</v>
      </c>
      <c r="K327">
        <v>0</v>
      </c>
      <c r="L327" s="56">
        <f t="shared" si="4"/>
        <v>26</v>
      </c>
    </row>
    <row r="328" spans="2:12" ht="20.100000000000001" customHeight="1" thickBot="1" x14ac:dyDescent="0.25">
      <c r="B328" s="57" t="s">
        <v>566</v>
      </c>
      <c r="C328" s="55">
        <v>0</v>
      </c>
      <c r="D328" s="55">
        <v>11</v>
      </c>
      <c r="E328" s="55">
        <v>0</v>
      </c>
      <c r="F328" s="55">
        <v>19</v>
      </c>
      <c r="G328" s="55">
        <v>2</v>
      </c>
      <c r="H328" s="55">
        <v>19</v>
      </c>
      <c r="J328">
        <v>38</v>
      </c>
      <c r="K328">
        <v>0</v>
      </c>
      <c r="L328" s="56">
        <f t="shared" si="4"/>
        <v>57</v>
      </c>
    </row>
    <row r="329" spans="2:12" ht="20.100000000000001" customHeight="1" thickBot="1" x14ac:dyDescent="0.25">
      <c r="B329" s="57" t="s">
        <v>567</v>
      </c>
      <c r="C329" s="55">
        <v>0</v>
      </c>
      <c r="D329" s="55">
        <v>6</v>
      </c>
      <c r="E329" s="55">
        <v>0</v>
      </c>
      <c r="F329" s="55">
        <v>18</v>
      </c>
      <c r="G329" s="55">
        <v>0</v>
      </c>
      <c r="H329" s="55">
        <v>13</v>
      </c>
      <c r="J329">
        <v>25</v>
      </c>
      <c r="K329">
        <v>0</v>
      </c>
      <c r="L329" s="56">
        <f t="shared" si="4"/>
        <v>38</v>
      </c>
    </row>
    <row r="330" spans="2:12" ht="20.100000000000001" customHeight="1" thickBot="1" x14ac:dyDescent="0.25">
      <c r="B330" s="57" t="s">
        <v>568</v>
      </c>
      <c r="C330" s="55">
        <v>0</v>
      </c>
      <c r="D330" s="55">
        <v>2</v>
      </c>
      <c r="E330" s="55">
        <v>0</v>
      </c>
      <c r="F330" s="55">
        <v>2</v>
      </c>
      <c r="G330" s="55">
        <v>0</v>
      </c>
      <c r="H330" s="55">
        <v>2</v>
      </c>
      <c r="J330">
        <v>4</v>
      </c>
      <c r="K330">
        <v>0</v>
      </c>
      <c r="L330" s="56">
        <f t="shared" si="4"/>
        <v>6</v>
      </c>
    </row>
    <row r="331" spans="2:12" ht="20.100000000000001" customHeight="1" thickBot="1" x14ac:dyDescent="0.25">
      <c r="B331" s="57" t="s">
        <v>569</v>
      </c>
      <c r="C331" s="55">
        <v>1</v>
      </c>
      <c r="D331" s="55">
        <v>9</v>
      </c>
      <c r="E331" s="55">
        <v>0</v>
      </c>
      <c r="F331" s="55">
        <v>11</v>
      </c>
      <c r="G331" s="55">
        <v>8</v>
      </c>
      <c r="H331" s="55">
        <v>17</v>
      </c>
      <c r="J331">
        <v>22</v>
      </c>
      <c r="K331">
        <v>0</v>
      </c>
      <c r="L331" s="56">
        <f t="shared" si="4"/>
        <v>39</v>
      </c>
    </row>
    <row r="332" spans="2:12" ht="20.100000000000001" customHeight="1" thickBot="1" x14ac:dyDescent="0.25">
      <c r="B332" s="57" t="s">
        <v>570</v>
      </c>
      <c r="C332" s="55">
        <v>0</v>
      </c>
      <c r="D332" s="55">
        <v>2</v>
      </c>
      <c r="E332" s="55">
        <v>1</v>
      </c>
      <c r="F332" s="55">
        <v>30</v>
      </c>
      <c r="G332" s="55">
        <v>23</v>
      </c>
      <c r="H332" s="55">
        <v>73</v>
      </c>
      <c r="J332">
        <v>44</v>
      </c>
      <c r="K332">
        <v>0</v>
      </c>
      <c r="L332" s="56">
        <f t="shared" ref="L332:L395" si="5">J332-K332+H332</f>
        <v>117</v>
      </c>
    </row>
    <row r="333" spans="2:12" ht="20.100000000000001" customHeight="1" thickBot="1" x14ac:dyDescent="0.25">
      <c r="B333" s="57" t="s">
        <v>571</v>
      </c>
      <c r="C333" s="55">
        <v>0</v>
      </c>
      <c r="D333" s="55">
        <v>2</v>
      </c>
      <c r="E333" s="55">
        <v>0</v>
      </c>
      <c r="F333" s="55">
        <v>7</v>
      </c>
      <c r="G333" s="55">
        <v>0</v>
      </c>
      <c r="H333" s="55">
        <v>8</v>
      </c>
      <c r="J333">
        <v>10</v>
      </c>
      <c r="K333">
        <v>0</v>
      </c>
      <c r="L333" s="56">
        <f t="shared" si="5"/>
        <v>18</v>
      </c>
    </row>
    <row r="334" spans="2:12" ht="20.100000000000001" customHeight="1" thickBot="1" x14ac:dyDescent="0.25">
      <c r="B334" s="57" t="s">
        <v>572</v>
      </c>
      <c r="C334" s="55">
        <v>0</v>
      </c>
      <c r="D334" s="55">
        <v>2</v>
      </c>
      <c r="E334" s="55">
        <v>0</v>
      </c>
      <c r="F334" s="55">
        <v>33</v>
      </c>
      <c r="G334" s="55">
        <v>13</v>
      </c>
      <c r="H334" s="55">
        <v>29</v>
      </c>
      <c r="J334">
        <v>41</v>
      </c>
      <c r="K334">
        <v>0</v>
      </c>
      <c r="L334" s="56">
        <f t="shared" si="5"/>
        <v>70</v>
      </c>
    </row>
    <row r="335" spans="2:12" ht="20.100000000000001" customHeight="1" thickBot="1" x14ac:dyDescent="0.25">
      <c r="B335" s="57" t="s">
        <v>573</v>
      </c>
      <c r="C335" s="55">
        <v>0</v>
      </c>
      <c r="D335" s="55">
        <v>4</v>
      </c>
      <c r="E335" s="55">
        <v>0</v>
      </c>
      <c r="F335" s="55">
        <v>11</v>
      </c>
      <c r="G335" s="55">
        <v>2</v>
      </c>
      <c r="H335" s="55">
        <v>11</v>
      </c>
      <c r="J335">
        <v>17</v>
      </c>
      <c r="K335">
        <v>0</v>
      </c>
      <c r="L335" s="56">
        <f t="shared" si="5"/>
        <v>28</v>
      </c>
    </row>
    <row r="336" spans="2:12" ht="20.100000000000001" customHeight="1" thickBot="1" x14ac:dyDescent="0.25">
      <c r="B336" s="57" t="s">
        <v>574</v>
      </c>
      <c r="C336" s="55">
        <v>3</v>
      </c>
      <c r="D336" s="55">
        <v>64</v>
      </c>
      <c r="E336" s="55">
        <v>22</v>
      </c>
      <c r="F336" s="55">
        <v>80</v>
      </c>
      <c r="G336" s="55">
        <v>21</v>
      </c>
      <c r="H336" s="55">
        <v>154</v>
      </c>
      <c r="J336">
        <v>212</v>
      </c>
      <c r="K336">
        <v>0</v>
      </c>
      <c r="L336" s="56">
        <f t="shared" si="5"/>
        <v>366</v>
      </c>
    </row>
    <row r="337" spans="2:12" ht="20.100000000000001" customHeight="1" thickBot="1" x14ac:dyDescent="0.25">
      <c r="B337" s="57" t="s">
        <v>575</v>
      </c>
      <c r="C337" s="55">
        <v>2</v>
      </c>
      <c r="D337" s="55">
        <v>21</v>
      </c>
      <c r="E337" s="55">
        <v>0</v>
      </c>
      <c r="F337" s="55">
        <v>32</v>
      </c>
      <c r="G337" s="55">
        <v>29</v>
      </c>
      <c r="H337" s="55">
        <v>61</v>
      </c>
      <c r="J337">
        <v>58</v>
      </c>
      <c r="K337">
        <v>0</v>
      </c>
      <c r="L337" s="56">
        <f t="shared" si="5"/>
        <v>119</v>
      </c>
    </row>
    <row r="338" spans="2:12" ht="20.100000000000001" customHeight="1" thickBot="1" x14ac:dyDescent="0.25">
      <c r="B338" s="57" t="s">
        <v>576</v>
      </c>
      <c r="C338" s="55">
        <v>2</v>
      </c>
      <c r="D338" s="55">
        <v>2</v>
      </c>
      <c r="E338" s="55">
        <v>0</v>
      </c>
      <c r="F338" s="55">
        <v>51</v>
      </c>
      <c r="G338" s="55">
        <v>0</v>
      </c>
      <c r="H338" s="55">
        <v>39</v>
      </c>
      <c r="J338">
        <v>76</v>
      </c>
      <c r="K338">
        <v>0</v>
      </c>
      <c r="L338" s="56">
        <f t="shared" si="5"/>
        <v>115</v>
      </c>
    </row>
    <row r="339" spans="2:12" ht="20.100000000000001" customHeight="1" thickBot="1" x14ac:dyDescent="0.25">
      <c r="B339" s="57" t="s">
        <v>577</v>
      </c>
      <c r="C339" s="55">
        <v>1</v>
      </c>
      <c r="D339" s="55">
        <v>40</v>
      </c>
      <c r="E339" s="55">
        <v>5</v>
      </c>
      <c r="F339" s="55">
        <v>44</v>
      </c>
      <c r="G339" s="55">
        <v>78</v>
      </c>
      <c r="H339" s="55">
        <v>130</v>
      </c>
      <c r="J339">
        <v>122</v>
      </c>
      <c r="K339">
        <v>0</v>
      </c>
      <c r="L339" s="56">
        <f t="shared" si="5"/>
        <v>252</v>
      </c>
    </row>
    <row r="340" spans="2:12" ht="20.100000000000001" customHeight="1" thickBot="1" x14ac:dyDescent="0.25">
      <c r="B340" s="57" t="s">
        <v>578</v>
      </c>
      <c r="C340" s="55">
        <v>2</v>
      </c>
      <c r="D340" s="55">
        <v>2</v>
      </c>
      <c r="E340" s="55">
        <v>1</v>
      </c>
      <c r="F340" s="55">
        <v>8</v>
      </c>
      <c r="G340" s="55">
        <v>8</v>
      </c>
      <c r="H340" s="55">
        <v>23</v>
      </c>
      <c r="J340">
        <v>25</v>
      </c>
      <c r="K340">
        <v>0</v>
      </c>
      <c r="L340" s="56">
        <f t="shared" si="5"/>
        <v>48</v>
      </c>
    </row>
    <row r="341" spans="2:12" ht="20.100000000000001" customHeight="1" thickBot="1" x14ac:dyDescent="0.25">
      <c r="B341" s="57" t="s">
        <v>579</v>
      </c>
      <c r="C341" s="55">
        <v>0</v>
      </c>
      <c r="D341" s="55">
        <v>2</v>
      </c>
      <c r="E341" s="55">
        <v>0</v>
      </c>
      <c r="F341" s="55">
        <v>3</v>
      </c>
      <c r="G341" s="55">
        <v>0</v>
      </c>
      <c r="H341" s="55">
        <v>2</v>
      </c>
      <c r="J341">
        <v>7</v>
      </c>
      <c r="K341">
        <v>0</v>
      </c>
      <c r="L341" s="56">
        <f t="shared" si="5"/>
        <v>9</v>
      </c>
    </row>
    <row r="342" spans="2:12" ht="20.100000000000001" customHeight="1" thickBot="1" x14ac:dyDescent="0.25">
      <c r="B342" s="57" t="s">
        <v>580</v>
      </c>
      <c r="C342" s="55">
        <v>0</v>
      </c>
      <c r="D342" s="55">
        <v>3</v>
      </c>
      <c r="E342" s="55">
        <v>0</v>
      </c>
      <c r="F342" s="55">
        <v>5</v>
      </c>
      <c r="G342" s="55">
        <v>1</v>
      </c>
      <c r="H342" s="55">
        <v>4</v>
      </c>
      <c r="J342">
        <v>8</v>
      </c>
      <c r="K342">
        <v>0</v>
      </c>
      <c r="L342" s="56">
        <f t="shared" si="5"/>
        <v>12</v>
      </c>
    </row>
    <row r="343" spans="2:12" ht="20.100000000000001" customHeight="1" thickBot="1" x14ac:dyDescent="0.25">
      <c r="B343" s="57" t="s">
        <v>581</v>
      </c>
      <c r="C343" s="55">
        <v>4</v>
      </c>
      <c r="D343" s="55">
        <v>9</v>
      </c>
      <c r="E343" s="55">
        <v>0</v>
      </c>
      <c r="F343" s="55">
        <v>50</v>
      </c>
      <c r="G343" s="55">
        <v>32</v>
      </c>
      <c r="H343" s="55">
        <v>101</v>
      </c>
      <c r="J343">
        <v>80</v>
      </c>
      <c r="K343">
        <v>0</v>
      </c>
      <c r="L343" s="56">
        <f t="shared" si="5"/>
        <v>181</v>
      </c>
    </row>
    <row r="344" spans="2:12" ht="20.100000000000001" customHeight="1" thickBot="1" x14ac:dyDescent="0.25">
      <c r="B344" s="57" t="s">
        <v>582</v>
      </c>
      <c r="C344" s="55">
        <v>1</v>
      </c>
      <c r="D344" s="55">
        <v>37</v>
      </c>
      <c r="E344" s="55">
        <v>0</v>
      </c>
      <c r="F344" s="55">
        <v>117</v>
      </c>
      <c r="G344" s="55">
        <v>133</v>
      </c>
      <c r="H344" s="55">
        <v>250</v>
      </c>
      <c r="J344">
        <v>217</v>
      </c>
      <c r="K344">
        <v>0</v>
      </c>
      <c r="L344" s="56">
        <f t="shared" si="5"/>
        <v>467</v>
      </c>
    </row>
    <row r="345" spans="2:12" ht="20.100000000000001" customHeight="1" thickBot="1" x14ac:dyDescent="0.25">
      <c r="B345" s="57" t="s">
        <v>583</v>
      </c>
      <c r="C345" s="55">
        <v>3</v>
      </c>
      <c r="D345" s="55">
        <v>43</v>
      </c>
      <c r="E345" s="55">
        <v>0</v>
      </c>
      <c r="F345" s="55">
        <v>87</v>
      </c>
      <c r="G345" s="55">
        <v>71</v>
      </c>
      <c r="H345" s="55">
        <v>198</v>
      </c>
      <c r="J345">
        <v>138</v>
      </c>
      <c r="K345">
        <v>0</v>
      </c>
      <c r="L345" s="56">
        <f t="shared" si="5"/>
        <v>336</v>
      </c>
    </row>
    <row r="346" spans="2:12" ht="20.100000000000001" customHeight="1" thickBot="1" x14ac:dyDescent="0.25">
      <c r="B346" s="57" t="s">
        <v>584</v>
      </c>
      <c r="C346" s="55">
        <v>21</v>
      </c>
      <c r="D346" s="55">
        <v>62</v>
      </c>
      <c r="E346" s="55">
        <v>26</v>
      </c>
      <c r="F346" s="55">
        <v>405</v>
      </c>
      <c r="G346" s="55">
        <v>187</v>
      </c>
      <c r="H346" s="55">
        <v>663</v>
      </c>
      <c r="J346">
        <v>601</v>
      </c>
      <c r="K346">
        <v>0</v>
      </c>
      <c r="L346" s="56">
        <f t="shared" si="5"/>
        <v>1264</v>
      </c>
    </row>
    <row r="347" spans="2:12" ht="20.100000000000001" customHeight="1" thickBot="1" x14ac:dyDescent="0.25">
      <c r="B347" s="57" t="s">
        <v>585</v>
      </c>
      <c r="C347" s="55">
        <v>0</v>
      </c>
      <c r="D347" s="55">
        <v>8</v>
      </c>
      <c r="E347" s="55">
        <v>0</v>
      </c>
      <c r="F347" s="55">
        <v>20</v>
      </c>
      <c r="G347" s="55">
        <v>17</v>
      </c>
      <c r="H347" s="55">
        <v>90</v>
      </c>
      <c r="J347">
        <v>37</v>
      </c>
      <c r="K347">
        <v>0</v>
      </c>
      <c r="L347" s="56">
        <f t="shared" si="5"/>
        <v>127</v>
      </c>
    </row>
    <row r="348" spans="2:12" ht="20.100000000000001" customHeight="1" thickBot="1" x14ac:dyDescent="0.25">
      <c r="B348" s="57" t="s">
        <v>586</v>
      </c>
      <c r="C348" s="55">
        <v>2</v>
      </c>
      <c r="D348" s="55">
        <v>16</v>
      </c>
      <c r="E348" s="55">
        <v>1</v>
      </c>
      <c r="F348" s="55">
        <v>56</v>
      </c>
      <c r="G348" s="55">
        <v>22</v>
      </c>
      <c r="H348" s="55">
        <v>69</v>
      </c>
      <c r="J348">
        <v>84</v>
      </c>
      <c r="K348">
        <v>0</v>
      </c>
      <c r="L348" s="56">
        <f t="shared" si="5"/>
        <v>153</v>
      </c>
    </row>
    <row r="349" spans="2:12" ht="20.100000000000001" customHeight="1" thickBot="1" x14ac:dyDescent="0.25">
      <c r="B349" s="57" t="s">
        <v>587</v>
      </c>
      <c r="C349" s="55">
        <v>0</v>
      </c>
      <c r="D349" s="55">
        <v>3</v>
      </c>
      <c r="E349" s="55">
        <v>0</v>
      </c>
      <c r="F349" s="55">
        <v>13</v>
      </c>
      <c r="G349" s="55">
        <v>10</v>
      </c>
      <c r="H349" s="55">
        <v>21</v>
      </c>
      <c r="J349">
        <v>19</v>
      </c>
      <c r="K349">
        <v>0</v>
      </c>
      <c r="L349" s="56">
        <f t="shared" si="5"/>
        <v>40</v>
      </c>
    </row>
    <row r="350" spans="2:12" ht="20.100000000000001" customHeight="1" thickBot="1" x14ac:dyDescent="0.25">
      <c r="B350" s="57" t="s">
        <v>588</v>
      </c>
      <c r="C350" s="55">
        <v>0</v>
      </c>
      <c r="D350" s="55">
        <v>0</v>
      </c>
      <c r="E350" s="55">
        <v>0</v>
      </c>
      <c r="F350" s="55">
        <v>6</v>
      </c>
      <c r="G350" s="55">
        <v>4</v>
      </c>
      <c r="H350" s="55">
        <v>13</v>
      </c>
      <c r="J350">
        <v>11</v>
      </c>
      <c r="K350">
        <v>0</v>
      </c>
      <c r="L350" s="56">
        <f t="shared" si="5"/>
        <v>24</v>
      </c>
    </row>
    <row r="351" spans="2:12" ht="20.100000000000001" customHeight="1" thickBot="1" x14ac:dyDescent="0.25">
      <c r="B351" s="57" t="s">
        <v>589</v>
      </c>
      <c r="C351" s="55">
        <v>0</v>
      </c>
      <c r="D351" s="55">
        <v>0</v>
      </c>
      <c r="E351" s="55">
        <v>0</v>
      </c>
      <c r="F351" s="55">
        <v>5</v>
      </c>
      <c r="G351" s="55">
        <v>3</v>
      </c>
      <c r="H351" s="55">
        <v>11</v>
      </c>
      <c r="J351">
        <v>8</v>
      </c>
      <c r="K351">
        <v>0</v>
      </c>
      <c r="L351" s="56">
        <f t="shared" si="5"/>
        <v>19</v>
      </c>
    </row>
    <row r="352" spans="2:12" ht="20.100000000000001" customHeight="1" thickBot="1" x14ac:dyDescent="0.25">
      <c r="B352" s="57" t="s">
        <v>590</v>
      </c>
      <c r="C352" s="55">
        <v>2</v>
      </c>
      <c r="D352" s="55">
        <v>24</v>
      </c>
      <c r="E352" s="55">
        <v>14</v>
      </c>
      <c r="F352" s="55">
        <v>60</v>
      </c>
      <c r="G352" s="55">
        <v>34</v>
      </c>
      <c r="H352" s="55">
        <v>116</v>
      </c>
      <c r="J352">
        <v>106</v>
      </c>
      <c r="K352">
        <v>0</v>
      </c>
      <c r="L352" s="56">
        <f t="shared" si="5"/>
        <v>222</v>
      </c>
    </row>
    <row r="353" spans="2:12" ht="20.100000000000001" customHeight="1" thickBot="1" x14ac:dyDescent="0.25">
      <c r="B353" s="57" t="s">
        <v>591</v>
      </c>
      <c r="C353" s="55">
        <v>0</v>
      </c>
      <c r="D353" s="55">
        <v>7</v>
      </c>
      <c r="E353" s="55">
        <v>0</v>
      </c>
      <c r="F353" s="55">
        <v>9</v>
      </c>
      <c r="G353" s="55">
        <v>8</v>
      </c>
      <c r="H353" s="55">
        <v>19</v>
      </c>
      <c r="J353">
        <v>22</v>
      </c>
      <c r="K353">
        <v>0</v>
      </c>
      <c r="L353" s="56">
        <f t="shared" si="5"/>
        <v>41</v>
      </c>
    </row>
    <row r="354" spans="2:12" ht="20.100000000000001" customHeight="1" thickBot="1" x14ac:dyDescent="0.25">
      <c r="B354" s="57" t="s">
        <v>592</v>
      </c>
      <c r="C354" s="55">
        <v>1</v>
      </c>
      <c r="D354" s="55">
        <v>4</v>
      </c>
      <c r="E354" s="55">
        <v>0</v>
      </c>
      <c r="F354" s="55">
        <v>6</v>
      </c>
      <c r="G354" s="55">
        <v>2</v>
      </c>
      <c r="H354" s="55">
        <v>21</v>
      </c>
      <c r="J354">
        <v>17</v>
      </c>
      <c r="K354">
        <v>0</v>
      </c>
      <c r="L354" s="56">
        <f t="shared" si="5"/>
        <v>38</v>
      </c>
    </row>
    <row r="355" spans="2:12" ht="20.100000000000001" customHeight="1" thickBot="1" x14ac:dyDescent="0.25">
      <c r="B355" s="57" t="s">
        <v>593</v>
      </c>
      <c r="C355" s="55">
        <v>0</v>
      </c>
      <c r="D355" s="55">
        <v>0</v>
      </c>
      <c r="E355" s="55">
        <v>1</v>
      </c>
      <c r="F355" s="55">
        <v>23</v>
      </c>
      <c r="G355" s="55">
        <v>14</v>
      </c>
      <c r="H355" s="55">
        <v>52</v>
      </c>
      <c r="J355">
        <v>38</v>
      </c>
      <c r="K355">
        <v>0</v>
      </c>
      <c r="L355" s="56">
        <f t="shared" si="5"/>
        <v>90</v>
      </c>
    </row>
    <row r="356" spans="2:12" ht="20.100000000000001" customHeight="1" thickBot="1" x14ac:dyDescent="0.25">
      <c r="B356" s="57" t="s">
        <v>594</v>
      </c>
      <c r="C356" s="55">
        <v>0</v>
      </c>
      <c r="D356" s="55">
        <v>0</v>
      </c>
      <c r="E356" s="55">
        <v>2</v>
      </c>
      <c r="F356" s="55">
        <v>22</v>
      </c>
      <c r="G356" s="55">
        <v>2</v>
      </c>
      <c r="H356" s="55">
        <v>3</v>
      </c>
      <c r="J356">
        <v>25</v>
      </c>
      <c r="K356">
        <v>0</v>
      </c>
      <c r="L356" s="56">
        <f t="shared" si="5"/>
        <v>28</v>
      </c>
    </row>
    <row r="357" spans="2:12" ht="20.100000000000001" customHeight="1" thickBot="1" x14ac:dyDescent="0.25">
      <c r="B357" s="57" t="s">
        <v>595</v>
      </c>
      <c r="C357" s="55">
        <v>0</v>
      </c>
      <c r="D357" s="55">
        <v>6</v>
      </c>
      <c r="E357" s="55">
        <v>0</v>
      </c>
      <c r="F357" s="55">
        <v>10</v>
      </c>
      <c r="G357" s="55">
        <v>4</v>
      </c>
      <c r="H357" s="55">
        <v>17</v>
      </c>
      <c r="J357">
        <v>18</v>
      </c>
      <c r="K357">
        <v>0</v>
      </c>
      <c r="L357" s="56">
        <f t="shared" si="5"/>
        <v>35</v>
      </c>
    </row>
    <row r="358" spans="2:12" ht="20.100000000000001" customHeight="1" thickBot="1" x14ac:dyDescent="0.25">
      <c r="B358" s="57" t="s">
        <v>596</v>
      </c>
      <c r="C358" s="55">
        <v>0</v>
      </c>
      <c r="D358" s="55">
        <v>0</v>
      </c>
      <c r="E358" s="55">
        <v>0</v>
      </c>
      <c r="F358" s="55">
        <v>0</v>
      </c>
      <c r="G358" s="55">
        <v>11</v>
      </c>
      <c r="H358" s="55">
        <v>11</v>
      </c>
      <c r="J358">
        <v>0</v>
      </c>
      <c r="K358">
        <v>0</v>
      </c>
      <c r="L358" s="56">
        <f t="shared" si="5"/>
        <v>11</v>
      </c>
    </row>
    <row r="359" spans="2:12" ht="20.100000000000001" customHeight="1" thickBot="1" x14ac:dyDescent="0.25">
      <c r="B359" s="57" t="s">
        <v>597</v>
      </c>
      <c r="C359" s="55">
        <v>6</v>
      </c>
      <c r="D359" s="55">
        <v>6</v>
      </c>
      <c r="E359" s="55">
        <v>0</v>
      </c>
      <c r="F359" s="55">
        <v>190</v>
      </c>
      <c r="G359" s="55">
        <v>62</v>
      </c>
      <c r="H359" s="55">
        <v>154</v>
      </c>
      <c r="J359">
        <v>259</v>
      </c>
      <c r="K359">
        <v>0</v>
      </c>
      <c r="L359" s="56">
        <f t="shared" si="5"/>
        <v>413</v>
      </c>
    </row>
    <row r="360" spans="2:12" ht="20.100000000000001" customHeight="1" thickBot="1" x14ac:dyDescent="0.25">
      <c r="B360" s="57" t="s">
        <v>598</v>
      </c>
      <c r="C360" s="55">
        <v>0</v>
      </c>
      <c r="D360" s="55">
        <v>0</v>
      </c>
      <c r="E360" s="55">
        <v>1</v>
      </c>
      <c r="F360" s="55">
        <v>34</v>
      </c>
      <c r="G360" s="55">
        <v>6</v>
      </c>
      <c r="H360" s="55">
        <v>11</v>
      </c>
      <c r="J360">
        <v>36</v>
      </c>
      <c r="K360">
        <v>0</v>
      </c>
      <c r="L360" s="56">
        <f t="shared" si="5"/>
        <v>47</v>
      </c>
    </row>
    <row r="361" spans="2:12" ht="20.100000000000001" customHeight="1" thickBot="1" x14ac:dyDescent="0.25">
      <c r="B361" s="57" t="s">
        <v>599</v>
      </c>
      <c r="C361" s="55">
        <v>2</v>
      </c>
      <c r="D361" s="55">
        <v>0</v>
      </c>
      <c r="E361" s="55">
        <v>0</v>
      </c>
      <c r="F361" s="55">
        <v>37</v>
      </c>
      <c r="G361" s="55">
        <v>19</v>
      </c>
      <c r="H361" s="55">
        <v>38</v>
      </c>
      <c r="J361">
        <v>45</v>
      </c>
      <c r="K361">
        <v>0</v>
      </c>
      <c r="L361" s="56">
        <f t="shared" si="5"/>
        <v>83</v>
      </c>
    </row>
    <row r="362" spans="2:12" ht="20.100000000000001" customHeight="1" thickBot="1" x14ac:dyDescent="0.25">
      <c r="B362" s="57" t="s">
        <v>600</v>
      </c>
      <c r="C362" s="55">
        <v>1</v>
      </c>
      <c r="D362" s="55">
        <v>7</v>
      </c>
      <c r="E362" s="55">
        <v>0</v>
      </c>
      <c r="F362" s="55">
        <v>47</v>
      </c>
      <c r="G362" s="55">
        <v>21</v>
      </c>
      <c r="H362" s="55">
        <v>50</v>
      </c>
      <c r="J362">
        <v>61</v>
      </c>
      <c r="K362">
        <v>0</v>
      </c>
      <c r="L362" s="56">
        <f t="shared" si="5"/>
        <v>111</v>
      </c>
    </row>
    <row r="363" spans="2:12" ht="20.100000000000001" customHeight="1" thickBot="1" x14ac:dyDescent="0.25">
      <c r="B363" s="57" t="s">
        <v>601</v>
      </c>
      <c r="C363" s="55">
        <v>0</v>
      </c>
      <c r="D363" s="55">
        <v>0</v>
      </c>
      <c r="E363" s="55">
        <v>0</v>
      </c>
      <c r="F363" s="55">
        <v>15</v>
      </c>
      <c r="G363" s="55">
        <v>6</v>
      </c>
      <c r="H363" s="55">
        <v>12</v>
      </c>
      <c r="J363">
        <v>18</v>
      </c>
      <c r="K363">
        <v>0</v>
      </c>
      <c r="L363" s="56">
        <f t="shared" si="5"/>
        <v>30</v>
      </c>
    </row>
    <row r="364" spans="2:12" ht="20.100000000000001" customHeight="1" thickBot="1" x14ac:dyDescent="0.25">
      <c r="B364" s="57" t="s">
        <v>602</v>
      </c>
      <c r="C364" s="55">
        <v>0</v>
      </c>
      <c r="D364" s="55">
        <v>0</v>
      </c>
      <c r="E364" s="55">
        <v>0</v>
      </c>
      <c r="F364" s="55">
        <v>1</v>
      </c>
      <c r="G364" s="55">
        <v>0</v>
      </c>
      <c r="H364" s="55">
        <v>6</v>
      </c>
      <c r="J364">
        <v>3</v>
      </c>
      <c r="K364">
        <v>0</v>
      </c>
      <c r="L364" s="56">
        <f t="shared" si="5"/>
        <v>9</v>
      </c>
    </row>
    <row r="365" spans="2:12" ht="20.100000000000001" customHeight="1" thickBot="1" x14ac:dyDescent="0.25">
      <c r="B365" s="57" t="s">
        <v>603</v>
      </c>
      <c r="C365" s="55">
        <v>0</v>
      </c>
      <c r="D365" s="55">
        <v>0</v>
      </c>
      <c r="E365" s="55">
        <v>0</v>
      </c>
      <c r="F365" s="55">
        <v>2</v>
      </c>
      <c r="G365" s="55">
        <v>1</v>
      </c>
      <c r="H365" s="55">
        <v>1</v>
      </c>
      <c r="J365">
        <v>2</v>
      </c>
      <c r="K365">
        <v>0</v>
      </c>
      <c r="L365" s="56">
        <f t="shared" si="5"/>
        <v>3</v>
      </c>
    </row>
    <row r="366" spans="2:12" ht="20.100000000000001" customHeight="1" thickBot="1" x14ac:dyDescent="0.25">
      <c r="B366" s="57" t="s">
        <v>604</v>
      </c>
      <c r="C366" s="55">
        <v>4</v>
      </c>
      <c r="D366" s="55">
        <v>99</v>
      </c>
      <c r="E366" s="55">
        <v>5</v>
      </c>
      <c r="F366" s="55">
        <v>132</v>
      </c>
      <c r="G366" s="55">
        <v>57</v>
      </c>
      <c r="H366" s="55">
        <v>397</v>
      </c>
      <c r="J366">
        <v>338</v>
      </c>
      <c r="K366">
        <v>0</v>
      </c>
      <c r="L366" s="56">
        <f t="shared" si="5"/>
        <v>735</v>
      </c>
    </row>
    <row r="367" spans="2:12" ht="20.100000000000001" customHeight="1" thickBot="1" x14ac:dyDescent="0.25">
      <c r="B367" s="57" t="s">
        <v>605</v>
      </c>
      <c r="C367" s="55">
        <v>0</v>
      </c>
      <c r="D367" s="55">
        <v>0</v>
      </c>
      <c r="E367" s="55">
        <v>0</v>
      </c>
      <c r="F367" s="55">
        <v>13</v>
      </c>
      <c r="G367" s="55">
        <v>0</v>
      </c>
      <c r="H367" s="55">
        <v>2</v>
      </c>
      <c r="J367">
        <v>15</v>
      </c>
      <c r="K367">
        <v>0</v>
      </c>
      <c r="L367" s="56">
        <f t="shared" si="5"/>
        <v>17</v>
      </c>
    </row>
    <row r="368" spans="2:12" ht="20.100000000000001" customHeight="1" thickBot="1" x14ac:dyDescent="0.25">
      <c r="B368" s="57" t="s">
        <v>606</v>
      </c>
      <c r="C368" s="55">
        <v>0</v>
      </c>
      <c r="D368" s="55">
        <v>0</v>
      </c>
      <c r="E368" s="55">
        <v>0</v>
      </c>
      <c r="F368" s="55">
        <v>4</v>
      </c>
      <c r="G368" s="55">
        <v>4</v>
      </c>
      <c r="H368" s="55">
        <v>8</v>
      </c>
      <c r="J368">
        <v>9</v>
      </c>
      <c r="K368">
        <v>0</v>
      </c>
      <c r="L368" s="56">
        <f t="shared" si="5"/>
        <v>17</v>
      </c>
    </row>
    <row r="369" spans="2:12" ht="20.100000000000001" customHeight="1" thickBot="1" x14ac:dyDescent="0.25">
      <c r="B369" s="57" t="s">
        <v>607</v>
      </c>
      <c r="C369" s="55">
        <v>0</v>
      </c>
      <c r="D369" s="55">
        <v>0</v>
      </c>
      <c r="E369" s="55">
        <v>0</v>
      </c>
      <c r="F369" s="55">
        <v>4</v>
      </c>
      <c r="G369" s="55">
        <v>0</v>
      </c>
      <c r="H369" s="55">
        <v>4</v>
      </c>
      <c r="J369">
        <v>7</v>
      </c>
      <c r="K369">
        <v>0</v>
      </c>
      <c r="L369" s="56">
        <f t="shared" si="5"/>
        <v>11</v>
      </c>
    </row>
    <row r="370" spans="2:12" ht="20.100000000000001" customHeight="1" thickBot="1" x14ac:dyDescent="0.25">
      <c r="B370" s="57" t="s">
        <v>608</v>
      </c>
      <c r="C370" s="55">
        <v>2</v>
      </c>
      <c r="D370" s="55">
        <v>0</v>
      </c>
      <c r="E370" s="55">
        <v>4</v>
      </c>
      <c r="F370" s="55">
        <v>16</v>
      </c>
      <c r="G370" s="55">
        <v>10</v>
      </c>
      <c r="H370" s="55">
        <v>15</v>
      </c>
      <c r="J370">
        <v>22</v>
      </c>
      <c r="K370">
        <v>0</v>
      </c>
      <c r="L370" s="56">
        <f t="shared" si="5"/>
        <v>37</v>
      </c>
    </row>
    <row r="371" spans="2:12" ht="20.100000000000001" customHeight="1" thickBot="1" x14ac:dyDescent="0.25">
      <c r="B371" s="57" t="s">
        <v>609</v>
      </c>
      <c r="C371" s="55">
        <v>1</v>
      </c>
      <c r="D371" s="55">
        <v>11</v>
      </c>
      <c r="E371" s="55">
        <v>2</v>
      </c>
      <c r="F371" s="55">
        <v>19</v>
      </c>
      <c r="G371" s="55">
        <v>15</v>
      </c>
      <c r="H371" s="55">
        <v>48</v>
      </c>
      <c r="J371">
        <v>36</v>
      </c>
      <c r="K371">
        <v>0</v>
      </c>
      <c r="L371" s="56">
        <f t="shared" si="5"/>
        <v>84</v>
      </c>
    </row>
    <row r="372" spans="2:12" ht="20.100000000000001" customHeight="1" thickBot="1" x14ac:dyDescent="0.25">
      <c r="B372" s="57" t="s">
        <v>610</v>
      </c>
      <c r="C372" s="55">
        <v>3</v>
      </c>
      <c r="D372" s="55">
        <v>7</v>
      </c>
      <c r="E372" s="55">
        <v>0</v>
      </c>
      <c r="F372" s="55">
        <v>25</v>
      </c>
      <c r="G372" s="55">
        <v>15</v>
      </c>
      <c r="H372" s="55">
        <v>21</v>
      </c>
      <c r="J372">
        <v>38</v>
      </c>
      <c r="K372">
        <v>0</v>
      </c>
      <c r="L372" s="56">
        <f t="shared" si="5"/>
        <v>59</v>
      </c>
    </row>
    <row r="373" spans="2:12" ht="20.100000000000001" customHeight="1" thickBot="1" x14ac:dyDescent="0.25">
      <c r="B373" s="57" t="s">
        <v>611</v>
      </c>
      <c r="C373" s="55">
        <v>0</v>
      </c>
      <c r="D373" s="55">
        <v>0</v>
      </c>
      <c r="E373" s="55">
        <v>0</v>
      </c>
      <c r="F373" s="55">
        <v>2</v>
      </c>
      <c r="G373" s="55">
        <v>7</v>
      </c>
      <c r="H373" s="55">
        <v>15</v>
      </c>
      <c r="J373">
        <v>5</v>
      </c>
      <c r="K373">
        <v>0</v>
      </c>
      <c r="L373" s="56">
        <f t="shared" si="5"/>
        <v>20</v>
      </c>
    </row>
    <row r="374" spans="2:12" ht="20.100000000000001" customHeight="1" thickBot="1" x14ac:dyDescent="0.25">
      <c r="B374" s="57" t="s">
        <v>612</v>
      </c>
      <c r="C374" s="55">
        <v>0</v>
      </c>
      <c r="D374" s="55">
        <v>0</v>
      </c>
      <c r="E374" s="55">
        <v>0</v>
      </c>
      <c r="F374" s="55">
        <v>7</v>
      </c>
      <c r="G374" s="55">
        <v>0</v>
      </c>
      <c r="H374" s="55">
        <v>1</v>
      </c>
      <c r="J374">
        <v>7</v>
      </c>
      <c r="K374">
        <v>0</v>
      </c>
      <c r="L374" s="56">
        <f t="shared" si="5"/>
        <v>8</v>
      </c>
    </row>
    <row r="375" spans="2:12" ht="20.100000000000001" customHeight="1" thickBot="1" x14ac:dyDescent="0.25">
      <c r="B375" s="57" t="s">
        <v>613</v>
      </c>
      <c r="C375" s="55">
        <v>0</v>
      </c>
      <c r="D375" s="55">
        <v>25</v>
      </c>
      <c r="E375" s="55">
        <v>2</v>
      </c>
      <c r="F375" s="55">
        <v>20</v>
      </c>
      <c r="G375" s="55">
        <v>25</v>
      </c>
      <c r="H375" s="55">
        <v>44</v>
      </c>
      <c r="J375">
        <v>50</v>
      </c>
      <c r="K375">
        <v>0</v>
      </c>
      <c r="L375" s="56">
        <f t="shared" si="5"/>
        <v>94</v>
      </c>
    </row>
    <row r="376" spans="2:12" ht="20.100000000000001" customHeight="1" thickBot="1" x14ac:dyDescent="0.25">
      <c r="B376" s="57" t="s">
        <v>614</v>
      </c>
      <c r="C376" s="55">
        <v>3</v>
      </c>
      <c r="D376" s="55">
        <v>20</v>
      </c>
      <c r="E376" s="55">
        <v>2</v>
      </c>
      <c r="F376" s="55">
        <v>73</v>
      </c>
      <c r="G376" s="55">
        <v>21</v>
      </c>
      <c r="H376" s="55">
        <v>74</v>
      </c>
      <c r="J376">
        <v>118</v>
      </c>
      <c r="K376">
        <v>0</v>
      </c>
      <c r="L376" s="56">
        <f t="shared" si="5"/>
        <v>192</v>
      </c>
    </row>
    <row r="377" spans="2:12" ht="20.100000000000001" customHeight="1" thickBot="1" x14ac:dyDescent="0.25">
      <c r="B377" s="57" t="s">
        <v>615</v>
      </c>
      <c r="C377" s="55">
        <v>34</v>
      </c>
      <c r="D377" s="55">
        <v>118</v>
      </c>
      <c r="E377" s="55">
        <v>12</v>
      </c>
      <c r="F377" s="55">
        <v>529</v>
      </c>
      <c r="G377" s="55">
        <v>63</v>
      </c>
      <c r="H377" s="55">
        <v>366</v>
      </c>
      <c r="J377">
        <v>721</v>
      </c>
      <c r="K377">
        <v>0</v>
      </c>
      <c r="L377" s="56">
        <f t="shared" si="5"/>
        <v>1087</v>
      </c>
    </row>
    <row r="378" spans="2:12" ht="20.100000000000001" customHeight="1" thickBot="1" x14ac:dyDescent="0.25">
      <c r="B378" s="57" t="s">
        <v>616</v>
      </c>
      <c r="C378" s="55">
        <v>7</v>
      </c>
      <c r="D378" s="55">
        <v>57</v>
      </c>
      <c r="E378" s="55">
        <v>0</v>
      </c>
      <c r="F378" s="55">
        <v>75</v>
      </c>
      <c r="G378" s="55">
        <v>29</v>
      </c>
      <c r="H378" s="55">
        <v>163</v>
      </c>
      <c r="J378">
        <v>209</v>
      </c>
      <c r="K378">
        <v>0</v>
      </c>
      <c r="L378" s="56">
        <f t="shared" si="5"/>
        <v>372</v>
      </c>
    </row>
    <row r="379" spans="2:12" ht="20.100000000000001" customHeight="1" thickBot="1" x14ac:dyDescent="0.25">
      <c r="B379" s="57" t="s">
        <v>617</v>
      </c>
      <c r="C379" s="55">
        <v>0</v>
      </c>
      <c r="D379" s="55">
        <v>5</v>
      </c>
      <c r="E379" s="55">
        <v>0</v>
      </c>
      <c r="F379" s="55">
        <v>14</v>
      </c>
      <c r="G379" s="55">
        <v>3</v>
      </c>
      <c r="H379" s="55">
        <v>7</v>
      </c>
      <c r="J379">
        <v>20</v>
      </c>
      <c r="K379">
        <v>0</v>
      </c>
      <c r="L379" s="56">
        <f t="shared" si="5"/>
        <v>27</v>
      </c>
    </row>
    <row r="380" spans="2:12" ht="20.100000000000001" customHeight="1" thickBot="1" x14ac:dyDescent="0.25">
      <c r="B380" s="57" t="s">
        <v>618</v>
      </c>
      <c r="C380" s="55">
        <v>0</v>
      </c>
      <c r="D380" s="55">
        <v>10</v>
      </c>
      <c r="E380" s="55">
        <v>0</v>
      </c>
      <c r="F380" s="55">
        <v>18</v>
      </c>
      <c r="G380" s="55">
        <v>8</v>
      </c>
      <c r="H380" s="55">
        <v>32</v>
      </c>
      <c r="J380">
        <v>41</v>
      </c>
      <c r="K380">
        <v>0</v>
      </c>
      <c r="L380" s="56">
        <f t="shared" si="5"/>
        <v>73</v>
      </c>
    </row>
    <row r="381" spans="2:12" ht="20.100000000000001" customHeight="1" thickBot="1" x14ac:dyDescent="0.25">
      <c r="B381" s="57" t="s">
        <v>619</v>
      </c>
      <c r="C381" s="55">
        <v>2</v>
      </c>
      <c r="D381" s="55">
        <v>1</v>
      </c>
      <c r="E381" s="55">
        <v>0</v>
      </c>
      <c r="F381" s="55">
        <v>64</v>
      </c>
      <c r="G381" s="55">
        <v>17</v>
      </c>
      <c r="H381" s="55">
        <v>34</v>
      </c>
      <c r="J381">
        <v>83</v>
      </c>
      <c r="K381">
        <v>0</v>
      </c>
      <c r="L381" s="56">
        <f t="shared" si="5"/>
        <v>117</v>
      </c>
    </row>
    <row r="382" spans="2:12" ht="20.100000000000001" customHeight="1" thickBot="1" x14ac:dyDescent="0.25">
      <c r="B382" s="57" t="s">
        <v>620</v>
      </c>
      <c r="C382" s="55">
        <v>0</v>
      </c>
      <c r="D382" s="55">
        <v>2</v>
      </c>
      <c r="E382" s="55">
        <v>6</v>
      </c>
      <c r="F382" s="55">
        <v>26</v>
      </c>
      <c r="G382" s="55">
        <v>2</v>
      </c>
      <c r="H382" s="55">
        <v>22</v>
      </c>
      <c r="J382">
        <v>35</v>
      </c>
      <c r="K382">
        <v>0</v>
      </c>
      <c r="L382" s="56">
        <f t="shared" si="5"/>
        <v>57</v>
      </c>
    </row>
    <row r="383" spans="2:12" ht="20.100000000000001" customHeight="1" thickBot="1" x14ac:dyDescent="0.25">
      <c r="B383" s="57" t="s">
        <v>621</v>
      </c>
      <c r="C383" s="55">
        <v>5</v>
      </c>
      <c r="D383" s="55">
        <v>17</v>
      </c>
      <c r="E383" s="55">
        <v>5</v>
      </c>
      <c r="F383" s="55">
        <v>40</v>
      </c>
      <c r="G383" s="55">
        <v>9</v>
      </c>
      <c r="H383" s="55">
        <v>86</v>
      </c>
      <c r="J383">
        <v>100</v>
      </c>
      <c r="K383">
        <v>0</v>
      </c>
      <c r="L383" s="56">
        <f t="shared" si="5"/>
        <v>186</v>
      </c>
    </row>
    <row r="384" spans="2:12" ht="20.100000000000001" customHeight="1" thickBot="1" x14ac:dyDescent="0.25">
      <c r="B384" s="57" t="s">
        <v>622</v>
      </c>
      <c r="C384" s="55">
        <v>4</v>
      </c>
      <c r="D384" s="55">
        <v>22</v>
      </c>
      <c r="E384" s="55">
        <v>2</v>
      </c>
      <c r="F384" s="55">
        <v>21</v>
      </c>
      <c r="G384" s="55">
        <v>9</v>
      </c>
      <c r="H384" s="55">
        <v>30</v>
      </c>
      <c r="J384">
        <v>51</v>
      </c>
      <c r="K384">
        <v>0</v>
      </c>
      <c r="L384" s="56">
        <f t="shared" si="5"/>
        <v>81</v>
      </c>
    </row>
    <row r="385" spans="2:12" ht="20.100000000000001" customHeight="1" thickBot="1" x14ac:dyDescent="0.25">
      <c r="B385" s="57" t="s">
        <v>623</v>
      </c>
      <c r="C385" s="55">
        <v>1</v>
      </c>
      <c r="D385" s="55">
        <v>3</v>
      </c>
      <c r="E385" s="55">
        <v>0</v>
      </c>
      <c r="F385" s="55">
        <v>46</v>
      </c>
      <c r="G385" s="55">
        <v>13</v>
      </c>
      <c r="H385" s="55">
        <v>49</v>
      </c>
      <c r="J385">
        <v>63</v>
      </c>
      <c r="K385">
        <v>0</v>
      </c>
      <c r="L385" s="56">
        <f t="shared" si="5"/>
        <v>112</v>
      </c>
    </row>
    <row r="386" spans="2:12" ht="20.100000000000001" customHeight="1" thickBot="1" x14ac:dyDescent="0.25">
      <c r="B386" s="57" t="s">
        <v>624</v>
      </c>
      <c r="C386" s="55">
        <v>3</v>
      </c>
      <c r="D386" s="55">
        <v>0</v>
      </c>
      <c r="E386" s="55">
        <v>2</v>
      </c>
      <c r="F386" s="55">
        <v>22</v>
      </c>
      <c r="G386" s="55">
        <v>9</v>
      </c>
      <c r="H386" s="55">
        <v>56</v>
      </c>
      <c r="J386">
        <v>46</v>
      </c>
      <c r="K386">
        <v>0</v>
      </c>
      <c r="L386" s="56">
        <f t="shared" si="5"/>
        <v>102</v>
      </c>
    </row>
    <row r="387" spans="2:12" ht="20.100000000000001" customHeight="1" thickBot="1" x14ac:dyDescent="0.25">
      <c r="B387" s="57" t="s">
        <v>625</v>
      </c>
      <c r="C387" s="55">
        <v>1</v>
      </c>
      <c r="D387" s="55">
        <v>5</v>
      </c>
      <c r="E387" s="55">
        <v>0</v>
      </c>
      <c r="F387" s="55">
        <v>21</v>
      </c>
      <c r="G387" s="55">
        <v>10</v>
      </c>
      <c r="H387" s="55">
        <v>41</v>
      </c>
      <c r="J387">
        <v>33</v>
      </c>
      <c r="K387">
        <v>0</v>
      </c>
      <c r="L387" s="56">
        <f t="shared" si="5"/>
        <v>74</v>
      </c>
    </row>
    <row r="388" spans="2:12" ht="20.100000000000001" customHeight="1" thickBot="1" x14ac:dyDescent="0.25">
      <c r="B388" s="57" t="s">
        <v>626</v>
      </c>
      <c r="C388" s="55">
        <v>1</v>
      </c>
      <c r="D388" s="55">
        <v>7</v>
      </c>
      <c r="E388" s="55">
        <v>2</v>
      </c>
      <c r="F388" s="55">
        <v>19</v>
      </c>
      <c r="G388" s="55">
        <v>15</v>
      </c>
      <c r="H388" s="55">
        <v>35</v>
      </c>
      <c r="J388">
        <v>38</v>
      </c>
      <c r="K388">
        <v>0</v>
      </c>
      <c r="L388" s="56">
        <f t="shared" si="5"/>
        <v>73</v>
      </c>
    </row>
    <row r="389" spans="2:12" ht="20.100000000000001" customHeight="1" thickBot="1" x14ac:dyDescent="0.25">
      <c r="B389" s="57" t="s">
        <v>627</v>
      </c>
      <c r="C389" s="55">
        <v>8</v>
      </c>
      <c r="D389" s="55">
        <v>24</v>
      </c>
      <c r="E389" s="55">
        <v>30</v>
      </c>
      <c r="F389" s="55">
        <v>469</v>
      </c>
      <c r="G389" s="55">
        <v>188</v>
      </c>
      <c r="H389" s="55">
        <v>580</v>
      </c>
      <c r="J389">
        <v>637</v>
      </c>
      <c r="K389">
        <v>5</v>
      </c>
      <c r="L389" s="56">
        <f t="shared" si="5"/>
        <v>1212</v>
      </c>
    </row>
    <row r="390" spans="2:12" ht="20.100000000000001" customHeight="1" thickBot="1" x14ac:dyDescent="0.25">
      <c r="B390" s="57" t="s">
        <v>628</v>
      </c>
      <c r="C390" s="55">
        <v>7</v>
      </c>
      <c r="D390" s="55">
        <v>22</v>
      </c>
      <c r="E390" s="55">
        <v>11</v>
      </c>
      <c r="F390" s="55">
        <v>147</v>
      </c>
      <c r="G390" s="55">
        <v>67</v>
      </c>
      <c r="H390" s="55">
        <v>273</v>
      </c>
      <c r="J390">
        <v>290</v>
      </c>
      <c r="K390">
        <v>0</v>
      </c>
      <c r="L390" s="56">
        <f t="shared" si="5"/>
        <v>563</v>
      </c>
    </row>
    <row r="391" spans="2:12" ht="20.100000000000001" customHeight="1" thickBot="1" x14ac:dyDescent="0.25">
      <c r="B391" s="57" t="s">
        <v>629</v>
      </c>
      <c r="C391" s="55">
        <v>24</v>
      </c>
      <c r="D391" s="55">
        <v>39</v>
      </c>
      <c r="E391" s="55">
        <v>21</v>
      </c>
      <c r="F391" s="55">
        <v>343</v>
      </c>
      <c r="G391" s="55">
        <v>350</v>
      </c>
      <c r="H391" s="55">
        <v>811</v>
      </c>
      <c r="J391">
        <v>640</v>
      </c>
      <c r="K391">
        <v>0</v>
      </c>
      <c r="L391" s="56">
        <f t="shared" si="5"/>
        <v>1451</v>
      </c>
    </row>
    <row r="392" spans="2:12" ht="20.100000000000001" customHeight="1" thickBot="1" x14ac:dyDescent="0.25">
      <c r="B392" s="57" t="s">
        <v>630</v>
      </c>
      <c r="C392" s="55">
        <v>16</v>
      </c>
      <c r="D392" s="55">
        <v>26</v>
      </c>
      <c r="E392" s="55">
        <v>13</v>
      </c>
      <c r="F392" s="55">
        <v>290</v>
      </c>
      <c r="G392" s="55">
        <v>149</v>
      </c>
      <c r="H392" s="55">
        <v>543</v>
      </c>
      <c r="J392">
        <v>440</v>
      </c>
      <c r="K392">
        <v>1</v>
      </c>
      <c r="L392" s="56">
        <f t="shared" si="5"/>
        <v>982</v>
      </c>
    </row>
    <row r="393" spans="2:12" ht="20.100000000000001" customHeight="1" thickBot="1" x14ac:dyDescent="0.25">
      <c r="B393" s="57" t="s">
        <v>631</v>
      </c>
      <c r="C393" s="55">
        <v>19</v>
      </c>
      <c r="D393" s="55">
        <v>50</v>
      </c>
      <c r="E393" s="55">
        <v>8</v>
      </c>
      <c r="F393" s="55">
        <v>519</v>
      </c>
      <c r="G393" s="55">
        <v>171</v>
      </c>
      <c r="H393" s="55">
        <v>676</v>
      </c>
      <c r="J393">
        <v>754</v>
      </c>
      <c r="K393">
        <v>0</v>
      </c>
      <c r="L393" s="56">
        <f t="shared" si="5"/>
        <v>1430</v>
      </c>
    </row>
    <row r="394" spans="2:12" ht="20.100000000000001" customHeight="1" thickBot="1" x14ac:dyDescent="0.25">
      <c r="B394" s="57" t="s">
        <v>632</v>
      </c>
      <c r="C394" s="55">
        <v>0</v>
      </c>
      <c r="D394" s="55">
        <v>14</v>
      </c>
      <c r="E394" s="55">
        <v>0</v>
      </c>
      <c r="F394" s="55">
        <v>74</v>
      </c>
      <c r="G394" s="55">
        <v>26</v>
      </c>
      <c r="H394" s="55">
        <v>92</v>
      </c>
      <c r="J394">
        <v>104</v>
      </c>
      <c r="K394">
        <v>0</v>
      </c>
      <c r="L394" s="56">
        <f t="shared" si="5"/>
        <v>196</v>
      </c>
    </row>
    <row r="395" spans="2:12" ht="20.100000000000001" customHeight="1" thickBot="1" x14ac:dyDescent="0.25">
      <c r="B395" s="57" t="s">
        <v>633</v>
      </c>
      <c r="C395" s="55">
        <v>0</v>
      </c>
      <c r="D395" s="55">
        <v>19</v>
      </c>
      <c r="E395" s="55">
        <v>2</v>
      </c>
      <c r="F395" s="55">
        <v>130</v>
      </c>
      <c r="G395" s="55">
        <v>43</v>
      </c>
      <c r="H395" s="55">
        <v>89</v>
      </c>
      <c r="J395">
        <v>160</v>
      </c>
      <c r="K395">
        <v>0</v>
      </c>
      <c r="L395" s="56">
        <f t="shared" si="5"/>
        <v>249</v>
      </c>
    </row>
    <row r="396" spans="2:12" ht="20.100000000000001" customHeight="1" thickBot="1" x14ac:dyDescent="0.25">
      <c r="B396" s="57" t="s">
        <v>634</v>
      </c>
      <c r="C396" s="55">
        <v>4</v>
      </c>
      <c r="D396" s="55">
        <v>29</v>
      </c>
      <c r="E396" s="55">
        <v>35</v>
      </c>
      <c r="F396" s="55">
        <v>282</v>
      </c>
      <c r="G396" s="55">
        <v>73</v>
      </c>
      <c r="H396" s="55">
        <v>324</v>
      </c>
      <c r="J396">
        <v>440</v>
      </c>
      <c r="K396">
        <v>0</v>
      </c>
      <c r="L396" s="56">
        <f t="shared" ref="L396:L441" si="6">J396-K396+H396</f>
        <v>764</v>
      </c>
    </row>
    <row r="397" spans="2:12" ht="20.100000000000001" customHeight="1" thickBot="1" x14ac:dyDescent="0.25">
      <c r="B397" s="57" t="s">
        <v>635</v>
      </c>
      <c r="C397" s="55">
        <v>4</v>
      </c>
      <c r="D397" s="55">
        <v>69</v>
      </c>
      <c r="E397" s="55">
        <v>18</v>
      </c>
      <c r="F397" s="55">
        <v>208</v>
      </c>
      <c r="G397" s="55">
        <v>82</v>
      </c>
      <c r="H397" s="55">
        <v>364</v>
      </c>
      <c r="J397">
        <v>378</v>
      </c>
      <c r="K397">
        <v>0</v>
      </c>
      <c r="L397" s="56">
        <f t="shared" si="6"/>
        <v>742</v>
      </c>
    </row>
    <row r="398" spans="2:12" ht="20.100000000000001" customHeight="1" thickBot="1" x14ac:dyDescent="0.25">
      <c r="B398" s="57" t="s">
        <v>636</v>
      </c>
      <c r="C398" s="55">
        <v>99</v>
      </c>
      <c r="D398" s="55">
        <v>124</v>
      </c>
      <c r="E398" s="55">
        <v>126</v>
      </c>
      <c r="F398" s="55">
        <v>4459</v>
      </c>
      <c r="G398" s="55">
        <v>2735</v>
      </c>
      <c r="H398" s="55">
        <v>9440</v>
      </c>
      <c r="J398">
        <v>8219</v>
      </c>
      <c r="K398">
        <v>8</v>
      </c>
      <c r="L398" s="56">
        <f t="shared" si="6"/>
        <v>17651</v>
      </c>
    </row>
    <row r="399" spans="2:12" ht="20.100000000000001" customHeight="1" thickBot="1" x14ac:dyDescent="0.25">
      <c r="B399" s="57" t="s">
        <v>637</v>
      </c>
      <c r="C399" s="55">
        <v>8</v>
      </c>
      <c r="D399" s="55">
        <v>37</v>
      </c>
      <c r="E399" s="55">
        <v>1</v>
      </c>
      <c r="F399" s="55">
        <v>92</v>
      </c>
      <c r="G399" s="55">
        <v>16</v>
      </c>
      <c r="H399" s="55">
        <v>174</v>
      </c>
      <c r="J399">
        <v>240</v>
      </c>
      <c r="K399">
        <v>0</v>
      </c>
      <c r="L399" s="56">
        <f t="shared" si="6"/>
        <v>414</v>
      </c>
    </row>
    <row r="400" spans="2:12" ht="20.100000000000001" customHeight="1" thickBot="1" x14ac:dyDescent="0.25">
      <c r="B400" s="57" t="s">
        <v>638</v>
      </c>
      <c r="C400" s="55">
        <v>13</v>
      </c>
      <c r="D400" s="55">
        <v>21</v>
      </c>
      <c r="E400" s="55">
        <v>2</v>
      </c>
      <c r="F400" s="55">
        <v>338</v>
      </c>
      <c r="G400" s="55">
        <v>129</v>
      </c>
      <c r="H400" s="55">
        <v>552</v>
      </c>
      <c r="J400">
        <v>484</v>
      </c>
      <c r="K400">
        <v>0</v>
      </c>
      <c r="L400" s="56">
        <f t="shared" si="6"/>
        <v>1036</v>
      </c>
    </row>
    <row r="401" spans="2:12" ht="20.100000000000001" customHeight="1" thickBot="1" x14ac:dyDescent="0.25">
      <c r="B401" s="57" t="s">
        <v>639</v>
      </c>
      <c r="C401" s="55">
        <v>9</v>
      </c>
      <c r="D401" s="55">
        <v>29</v>
      </c>
      <c r="E401" s="55">
        <v>3</v>
      </c>
      <c r="F401" s="55">
        <v>510</v>
      </c>
      <c r="G401" s="55">
        <v>159</v>
      </c>
      <c r="H401" s="55">
        <v>480</v>
      </c>
      <c r="J401">
        <v>663</v>
      </c>
      <c r="K401">
        <v>1</v>
      </c>
      <c r="L401" s="56">
        <f t="shared" si="6"/>
        <v>1142</v>
      </c>
    </row>
    <row r="402" spans="2:12" ht="20.100000000000001" customHeight="1" thickBot="1" x14ac:dyDescent="0.25">
      <c r="B402" s="57" t="s">
        <v>640</v>
      </c>
      <c r="C402" s="55">
        <v>10</v>
      </c>
      <c r="D402" s="55">
        <v>66</v>
      </c>
      <c r="E402" s="55">
        <v>2</v>
      </c>
      <c r="F402" s="55">
        <v>255</v>
      </c>
      <c r="G402" s="55">
        <v>86</v>
      </c>
      <c r="H402" s="55">
        <v>435</v>
      </c>
      <c r="J402">
        <v>451</v>
      </c>
      <c r="K402">
        <v>1</v>
      </c>
      <c r="L402" s="56">
        <f t="shared" si="6"/>
        <v>885</v>
      </c>
    </row>
    <row r="403" spans="2:12" ht="20.100000000000001" customHeight="1" thickBot="1" x14ac:dyDescent="0.25">
      <c r="B403" s="57" t="s">
        <v>641</v>
      </c>
      <c r="C403" s="55">
        <v>7</v>
      </c>
      <c r="D403" s="55">
        <v>37</v>
      </c>
      <c r="E403" s="55">
        <v>23</v>
      </c>
      <c r="F403" s="55">
        <v>259</v>
      </c>
      <c r="G403" s="55">
        <v>160</v>
      </c>
      <c r="H403" s="55">
        <v>288</v>
      </c>
      <c r="J403">
        <v>375</v>
      </c>
      <c r="K403">
        <v>0</v>
      </c>
      <c r="L403" s="56">
        <f t="shared" si="6"/>
        <v>663</v>
      </c>
    </row>
    <row r="404" spans="2:12" ht="20.100000000000001" customHeight="1" thickBot="1" x14ac:dyDescent="0.25">
      <c r="B404" s="57" t="s">
        <v>642</v>
      </c>
      <c r="C404" s="55">
        <v>4</v>
      </c>
      <c r="D404" s="55">
        <v>12</v>
      </c>
      <c r="E404" s="55">
        <v>18</v>
      </c>
      <c r="F404" s="55">
        <v>172</v>
      </c>
      <c r="G404" s="55">
        <v>91</v>
      </c>
      <c r="H404" s="55">
        <v>275</v>
      </c>
      <c r="J404">
        <v>250</v>
      </c>
      <c r="K404">
        <v>2</v>
      </c>
      <c r="L404" s="56">
        <f t="shared" si="6"/>
        <v>523</v>
      </c>
    </row>
    <row r="405" spans="2:12" ht="20.100000000000001" customHeight="1" thickBot="1" x14ac:dyDescent="0.25">
      <c r="B405" s="57" t="s">
        <v>643</v>
      </c>
      <c r="C405" s="55">
        <v>12</v>
      </c>
      <c r="D405" s="55">
        <v>35</v>
      </c>
      <c r="E405" s="55">
        <v>14</v>
      </c>
      <c r="F405" s="55">
        <v>263</v>
      </c>
      <c r="G405" s="55">
        <v>112</v>
      </c>
      <c r="H405" s="55">
        <v>415</v>
      </c>
      <c r="J405">
        <v>359</v>
      </c>
      <c r="K405">
        <v>0</v>
      </c>
      <c r="L405" s="56">
        <f t="shared" si="6"/>
        <v>774</v>
      </c>
    </row>
    <row r="406" spans="2:12" ht="20.100000000000001" customHeight="1" thickBot="1" x14ac:dyDescent="0.25">
      <c r="B406" s="57" t="s">
        <v>644</v>
      </c>
      <c r="C406" s="55">
        <v>12</v>
      </c>
      <c r="D406" s="55">
        <v>27</v>
      </c>
      <c r="E406" s="55">
        <v>6</v>
      </c>
      <c r="F406" s="55">
        <v>150</v>
      </c>
      <c r="G406" s="55">
        <v>69</v>
      </c>
      <c r="H406" s="55">
        <v>159</v>
      </c>
      <c r="J406">
        <v>255</v>
      </c>
      <c r="K406">
        <v>0</v>
      </c>
      <c r="L406" s="56">
        <f t="shared" si="6"/>
        <v>414</v>
      </c>
    </row>
    <row r="407" spans="2:12" ht="20.100000000000001" customHeight="1" thickBot="1" x14ac:dyDescent="0.25">
      <c r="B407" s="57" t="s">
        <v>645</v>
      </c>
      <c r="C407" s="55">
        <v>4</v>
      </c>
      <c r="D407" s="55">
        <v>43</v>
      </c>
      <c r="E407" s="55">
        <v>1</v>
      </c>
      <c r="F407" s="55">
        <v>106</v>
      </c>
      <c r="G407" s="55">
        <v>57</v>
      </c>
      <c r="H407" s="55">
        <v>143</v>
      </c>
      <c r="J407">
        <v>178</v>
      </c>
      <c r="K407">
        <v>0</v>
      </c>
      <c r="L407" s="56">
        <f t="shared" si="6"/>
        <v>321</v>
      </c>
    </row>
    <row r="408" spans="2:12" ht="20.100000000000001" customHeight="1" thickBot="1" x14ac:dyDescent="0.25">
      <c r="B408" s="57" t="s">
        <v>646</v>
      </c>
      <c r="C408" s="55">
        <v>0</v>
      </c>
      <c r="D408" s="55">
        <v>15</v>
      </c>
      <c r="E408" s="55">
        <v>2</v>
      </c>
      <c r="F408" s="55">
        <v>22</v>
      </c>
      <c r="G408" s="55">
        <v>13</v>
      </c>
      <c r="H408" s="55">
        <v>14</v>
      </c>
      <c r="J408">
        <v>44</v>
      </c>
      <c r="K408">
        <v>0</v>
      </c>
      <c r="L408" s="56">
        <f t="shared" si="6"/>
        <v>58</v>
      </c>
    </row>
    <row r="409" spans="2:12" ht="20.100000000000001" customHeight="1" thickBot="1" x14ac:dyDescent="0.25">
      <c r="B409" s="57" t="s">
        <v>647</v>
      </c>
      <c r="C409" s="55">
        <v>1</v>
      </c>
      <c r="D409" s="55">
        <v>30</v>
      </c>
      <c r="E409" s="55">
        <v>0</v>
      </c>
      <c r="F409" s="55">
        <v>42</v>
      </c>
      <c r="G409" s="55">
        <v>33</v>
      </c>
      <c r="H409" s="55">
        <v>69</v>
      </c>
      <c r="J409">
        <v>84</v>
      </c>
      <c r="K409">
        <v>0</v>
      </c>
      <c r="L409" s="56">
        <f t="shared" si="6"/>
        <v>153</v>
      </c>
    </row>
    <row r="410" spans="2:12" ht="20.100000000000001" customHeight="1" thickBot="1" x14ac:dyDescent="0.25">
      <c r="B410" s="57" t="s">
        <v>648</v>
      </c>
      <c r="C410" s="55">
        <v>14</v>
      </c>
      <c r="D410" s="55">
        <v>181</v>
      </c>
      <c r="E410" s="55">
        <v>3</v>
      </c>
      <c r="F410" s="55">
        <v>353</v>
      </c>
      <c r="G410" s="55">
        <v>140</v>
      </c>
      <c r="H410" s="55">
        <v>345</v>
      </c>
      <c r="J410">
        <v>621</v>
      </c>
      <c r="K410">
        <v>0</v>
      </c>
      <c r="L410" s="56">
        <f t="shared" si="6"/>
        <v>966</v>
      </c>
    </row>
    <row r="411" spans="2:12" ht="20.100000000000001" customHeight="1" thickBot="1" x14ac:dyDescent="0.25">
      <c r="B411" s="57" t="s">
        <v>649</v>
      </c>
      <c r="C411" s="55">
        <v>4</v>
      </c>
      <c r="D411" s="55">
        <v>54</v>
      </c>
      <c r="E411" s="55">
        <v>0</v>
      </c>
      <c r="F411" s="55">
        <v>95</v>
      </c>
      <c r="G411" s="55">
        <v>74</v>
      </c>
      <c r="H411" s="55">
        <v>194</v>
      </c>
      <c r="J411">
        <v>169</v>
      </c>
      <c r="K411">
        <v>0</v>
      </c>
      <c r="L411" s="56">
        <f t="shared" si="6"/>
        <v>363</v>
      </c>
    </row>
    <row r="412" spans="2:12" ht="20.100000000000001" customHeight="1" thickBot="1" x14ac:dyDescent="0.25">
      <c r="B412" s="57" t="s">
        <v>650</v>
      </c>
      <c r="C412" s="55">
        <v>3</v>
      </c>
      <c r="D412" s="55">
        <v>78</v>
      </c>
      <c r="E412" s="55">
        <v>0</v>
      </c>
      <c r="F412" s="55">
        <v>125</v>
      </c>
      <c r="G412" s="55">
        <v>46</v>
      </c>
      <c r="H412" s="55">
        <v>162</v>
      </c>
      <c r="J412">
        <v>233</v>
      </c>
      <c r="K412">
        <v>0</v>
      </c>
      <c r="L412" s="56">
        <f t="shared" si="6"/>
        <v>395</v>
      </c>
    </row>
    <row r="413" spans="2:12" ht="20.100000000000001" customHeight="1" thickBot="1" x14ac:dyDescent="0.25">
      <c r="B413" s="57" t="s">
        <v>651</v>
      </c>
      <c r="C413" s="55">
        <v>0</v>
      </c>
      <c r="D413" s="55">
        <v>25</v>
      </c>
      <c r="E413" s="55">
        <v>1</v>
      </c>
      <c r="F413" s="55">
        <v>30</v>
      </c>
      <c r="G413" s="55">
        <v>22</v>
      </c>
      <c r="H413" s="55">
        <v>42</v>
      </c>
      <c r="J413">
        <v>63</v>
      </c>
      <c r="K413">
        <v>0</v>
      </c>
      <c r="L413" s="56">
        <f t="shared" si="6"/>
        <v>105</v>
      </c>
    </row>
    <row r="414" spans="2:12" ht="20.100000000000001" customHeight="1" thickBot="1" x14ac:dyDescent="0.25">
      <c r="B414" s="57" t="s">
        <v>652</v>
      </c>
      <c r="C414" s="55">
        <v>2</v>
      </c>
      <c r="D414" s="55">
        <v>284</v>
      </c>
      <c r="E414" s="55">
        <v>3</v>
      </c>
      <c r="F414" s="55">
        <v>939</v>
      </c>
      <c r="G414" s="55">
        <v>369</v>
      </c>
      <c r="H414" s="55">
        <v>2163</v>
      </c>
      <c r="J414">
        <v>2190</v>
      </c>
      <c r="K414">
        <v>4</v>
      </c>
      <c r="L414" s="56">
        <f t="shared" si="6"/>
        <v>4349</v>
      </c>
    </row>
    <row r="415" spans="2:12" ht="20.100000000000001" customHeight="1" thickBot="1" x14ac:dyDescent="0.25">
      <c r="B415" s="57" t="s">
        <v>653</v>
      </c>
      <c r="C415" s="55">
        <v>0</v>
      </c>
      <c r="D415" s="55">
        <v>26</v>
      </c>
      <c r="E415" s="55">
        <v>1</v>
      </c>
      <c r="F415" s="55">
        <v>13</v>
      </c>
      <c r="G415" s="55">
        <v>7</v>
      </c>
      <c r="H415" s="55">
        <v>22</v>
      </c>
      <c r="J415">
        <v>47</v>
      </c>
      <c r="K415">
        <v>0</v>
      </c>
      <c r="L415" s="56">
        <f t="shared" si="6"/>
        <v>69</v>
      </c>
    </row>
    <row r="416" spans="2:12" ht="20.100000000000001" customHeight="1" thickBot="1" x14ac:dyDescent="0.25">
      <c r="B416" s="57" t="s">
        <v>654</v>
      </c>
      <c r="C416" s="55">
        <v>1</v>
      </c>
      <c r="D416" s="55">
        <v>90</v>
      </c>
      <c r="E416" s="55">
        <v>1</v>
      </c>
      <c r="F416" s="55">
        <v>132</v>
      </c>
      <c r="G416" s="55">
        <v>68</v>
      </c>
      <c r="H416" s="55">
        <v>204</v>
      </c>
      <c r="J416">
        <v>261</v>
      </c>
      <c r="K416">
        <v>0</v>
      </c>
      <c r="L416" s="56">
        <f t="shared" si="6"/>
        <v>465</v>
      </c>
    </row>
    <row r="417" spans="2:12" ht="20.100000000000001" customHeight="1" thickBot="1" x14ac:dyDescent="0.25">
      <c r="B417" s="57" t="s">
        <v>655</v>
      </c>
      <c r="C417" s="55">
        <v>1</v>
      </c>
      <c r="D417" s="55">
        <v>62</v>
      </c>
      <c r="E417" s="55">
        <v>1</v>
      </c>
      <c r="F417" s="55">
        <v>167</v>
      </c>
      <c r="G417" s="55">
        <v>26</v>
      </c>
      <c r="H417" s="55">
        <v>88</v>
      </c>
      <c r="J417">
        <v>260</v>
      </c>
      <c r="K417">
        <v>0</v>
      </c>
      <c r="L417" s="56">
        <f t="shared" si="6"/>
        <v>348</v>
      </c>
    </row>
    <row r="418" spans="2:12" ht="20.100000000000001" customHeight="1" thickBot="1" x14ac:dyDescent="0.25">
      <c r="B418" s="57" t="s">
        <v>656</v>
      </c>
      <c r="C418" s="55">
        <v>2</v>
      </c>
      <c r="D418" s="55">
        <v>19</v>
      </c>
      <c r="E418" s="55">
        <v>0</v>
      </c>
      <c r="F418" s="55">
        <v>34</v>
      </c>
      <c r="G418" s="55">
        <v>11</v>
      </c>
      <c r="H418" s="55">
        <v>81</v>
      </c>
      <c r="J418">
        <v>61</v>
      </c>
      <c r="K418">
        <v>0</v>
      </c>
      <c r="L418" s="56">
        <f t="shared" si="6"/>
        <v>142</v>
      </c>
    </row>
    <row r="419" spans="2:12" ht="20.100000000000001" customHeight="1" thickBot="1" x14ac:dyDescent="0.25">
      <c r="B419" s="57" t="s">
        <v>657</v>
      </c>
      <c r="C419" s="55">
        <v>1</v>
      </c>
      <c r="D419" s="55">
        <v>101</v>
      </c>
      <c r="E419" s="55">
        <v>0</v>
      </c>
      <c r="F419" s="55">
        <v>202</v>
      </c>
      <c r="G419" s="55">
        <v>50</v>
      </c>
      <c r="H419" s="55">
        <v>230</v>
      </c>
      <c r="J419">
        <v>318</v>
      </c>
      <c r="K419">
        <v>0</v>
      </c>
      <c r="L419" s="56">
        <f t="shared" si="6"/>
        <v>548</v>
      </c>
    </row>
    <row r="420" spans="2:12" ht="20.100000000000001" customHeight="1" thickBot="1" x14ac:dyDescent="0.25">
      <c r="B420" s="57" t="s">
        <v>658</v>
      </c>
      <c r="C420" s="55">
        <v>1</v>
      </c>
      <c r="D420" s="55">
        <v>6</v>
      </c>
      <c r="E420" s="55">
        <v>11</v>
      </c>
      <c r="F420" s="55">
        <v>50</v>
      </c>
      <c r="G420" s="55">
        <v>12</v>
      </c>
      <c r="H420" s="55">
        <v>69</v>
      </c>
      <c r="J420">
        <v>88</v>
      </c>
      <c r="K420">
        <v>0</v>
      </c>
      <c r="L420" s="56">
        <f t="shared" si="6"/>
        <v>157</v>
      </c>
    </row>
    <row r="421" spans="2:12" ht="20.100000000000001" customHeight="1" thickBot="1" x14ac:dyDescent="0.25">
      <c r="B421" s="57" t="s">
        <v>659</v>
      </c>
      <c r="C421" s="55">
        <v>0</v>
      </c>
      <c r="D421" s="55">
        <v>12</v>
      </c>
      <c r="E421" s="55">
        <v>2</v>
      </c>
      <c r="F421" s="55">
        <v>27</v>
      </c>
      <c r="G421" s="55">
        <v>20</v>
      </c>
      <c r="H421" s="55">
        <v>25</v>
      </c>
      <c r="J421">
        <v>42</v>
      </c>
      <c r="K421">
        <v>0</v>
      </c>
      <c r="L421" s="56">
        <f t="shared" si="6"/>
        <v>67</v>
      </c>
    </row>
    <row r="422" spans="2:12" ht="20.100000000000001" customHeight="1" thickBot="1" x14ac:dyDescent="0.25">
      <c r="B422" s="57" t="s">
        <v>660</v>
      </c>
      <c r="C422" s="55">
        <v>8</v>
      </c>
      <c r="D422" s="55">
        <v>35</v>
      </c>
      <c r="E422" s="55">
        <v>5</v>
      </c>
      <c r="F422" s="55">
        <v>130</v>
      </c>
      <c r="G422" s="55">
        <v>62</v>
      </c>
      <c r="H422" s="55">
        <v>174</v>
      </c>
      <c r="J422">
        <v>231</v>
      </c>
      <c r="K422">
        <v>0</v>
      </c>
      <c r="L422" s="56">
        <f t="shared" si="6"/>
        <v>405</v>
      </c>
    </row>
    <row r="423" spans="2:12" ht="20.100000000000001" customHeight="1" thickBot="1" x14ac:dyDescent="0.25">
      <c r="B423" s="57" t="s">
        <v>661</v>
      </c>
      <c r="C423" s="55">
        <v>6</v>
      </c>
      <c r="D423" s="55">
        <v>112</v>
      </c>
      <c r="E423" s="55">
        <v>35</v>
      </c>
      <c r="F423" s="55">
        <v>243</v>
      </c>
      <c r="G423" s="55">
        <v>212</v>
      </c>
      <c r="H423" s="55">
        <v>863</v>
      </c>
      <c r="J423">
        <v>1065</v>
      </c>
      <c r="K423">
        <v>0</v>
      </c>
      <c r="L423" s="56">
        <f t="shared" si="6"/>
        <v>1928</v>
      </c>
    </row>
    <row r="424" spans="2:12" ht="20.100000000000001" customHeight="1" thickBot="1" x14ac:dyDescent="0.25">
      <c r="B424" s="57" t="s">
        <v>662</v>
      </c>
      <c r="C424" s="55">
        <v>1</v>
      </c>
      <c r="D424" s="55">
        <v>5</v>
      </c>
      <c r="E424" s="55">
        <v>7</v>
      </c>
      <c r="F424" s="55">
        <v>39</v>
      </c>
      <c r="G424" s="55">
        <v>33</v>
      </c>
      <c r="H424" s="55">
        <v>80</v>
      </c>
      <c r="J424">
        <v>81</v>
      </c>
      <c r="K424">
        <v>0</v>
      </c>
      <c r="L424" s="56">
        <f t="shared" si="6"/>
        <v>161</v>
      </c>
    </row>
    <row r="425" spans="2:12" ht="20.100000000000001" customHeight="1" thickBot="1" x14ac:dyDescent="0.25">
      <c r="B425" s="57" t="s">
        <v>663</v>
      </c>
      <c r="C425" s="55">
        <v>0</v>
      </c>
      <c r="D425" s="55">
        <v>15</v>
      </c>
      <c r="E425" s="55">
        <v>1</v>
      </c>
      <c r="F425" s="55">
        <v>16</v>
      </c>
      <c r="G425" s="55">
        <v>11</v>
      </c>
      <c r="H425" s="55">
        <v>41</v>
      </c>
      <c r="J425">
        <v>47</v>
      </c>
      <c r="K425">
        <v>0</v>
      </c>
      <c r="L425" s="56">
        <f t="shared" si="6"/>
        <v>88</v>
      </c>
    </row>
    <row r="426" spans="2:12" ht="20.100000000000001" customHeight="1" thickBot="1" x14ac:dyDescent="0.25">
      <c r="B426" s="57" t="s">
        <v>664</v>
      </c>
      <c r="C426" s="55">
        <v>15</v>
      </c>
      <c r="D426" s="55">
        <v>158</v>
      </c>
      <c r="E426" s="55">
        <v>0</v>
      </c>
      <c r="F426" s="55">
        <v>158</v>
      </c>
      <c r="G426" s="55">
        <v>87</v>
      </c>
      <c r="H426" s="55">
        <v>402</v>
      </c>
      <c r="J426">
        <v>429</v>
      </c>
      <c r="K426">
        <v>0</v>
      </c>
      <c r="L426" s="56">
        <f t="shared" si="6"/>
        <v>831</v>
      </c>
    </row>
    <row r="427" spans="2:12" ht="20.100000000000001" customHeight="1" thickBot="1" x14ac:dyDescent="0.25">
      <c r="B427" s="57" t="s">
        <v>665</v>
      </c>
      <c r="C427" s="55">
        <v>0</v>
      </c>
      <c r="D427" s="55">
        <v>25</v>
      </c>
      <c r="E427" s="55">
        <v>1</v>
      </c>
      <c r="F427" s="55">
        <v>79</v>
      </c>
      <c r="G427" s="55">
        <v>28</v>
      </c>
      <c r="H427" s="55">
        <v>80</v>
      </c>
      <c r="J427">
        <v>142</v>
      </c>
      <c r="K427">
        <v>0</v>
      </c>
      <c r="L427" s="56">
        <f t="shared" si="6"/>
        <v>222</v>
      </c>
    </row>
    <row r="428" spans="2:12" ht="20.100000000000001" customHeight="1" thickBot="1" x14ac:dyDescent="0.25">
      <c r="B428" s="57" t="s">
        <v>666</v>
      </c>
      <c r="C428" s="55">
        <v>0</v>
      </c>
      <c r="D428" s="55">
        <v>12</v>
      </c>
      <c r="E428" s="55">
        <v>1</v>
      </c>
      <c r="F428" s="55">
        <v>29</v>
      </c>
      <c r="G428" s="55">
        <v>18</v>
      </c>
      <c r="H428" s="55">
        <v>31</v>
      </c>
      <c r="J428">
        <v>49</v>
      </c>
      <c r="K428">
        <v>0</v>
      </c>
      <c r="L428" s="56">
        <f t="shared" si="6"/>
        <v>80</v>
      </c>
    </row>
    <row r="429" spans="2:12" ht="20.100000000000001" customHeight="1" thickBot="1" x14ac:dyDescent="0.25">
      <c r="B429" s="57" t="s">
        <v>667</v>
      </c>
      <c r="C429" s="55">
        <v>1</v>
      </c>
      <c r="D429" s="55">
        <v>9</v>
      </c>
      <c r="E429" s="55">
        <v>2</v>
      </c>
      <c r="F429" s="55">
        <v>43</v>
      </c>
      <c r="G429" s="55">
        <v>30</v>
      </c>
      <c r="H429" s="55">
        <v>58</v>
      </c>
      <c r="J429">
        <v>61</v>
      </c>
      <c r="K429">
        <v>0</v>
      </c>
      <c r="L429" s="56">
        <f t="shared" si="6"/>
        <v>119</v>
      </c>
    </row>
    <row r="430" spans="2:12" ht="20.100000000000001" customHeight="1" thickBot="1" x14ac:dyDescent="0.25">
      <c r="B430" s="57" t="s">
        <v>668</v>
      </c>
      <c r="C430" s="55">
        <v>0</v>
      </c>
      <c r="D430" s="55">
        <v>15</v>
      </c>
      <c r="E430" s="55">
        <v>1</v>
      </c>
      <c r="F430" s="55">
        <v>37</v>
      </c>
      <c r="G430" s="55">
        <v>26</v>
      </c>
      <c r="H430" s="55">
        <v>74</v>
      </c>
      <c r="J430">
        <v>58</v>
      </c>
      <c r="K430">
        <v>0</v>
      </c>
      <c r="L430" s="56">
        <f t="shared" si="6"/>
        <v>132</v>
      </c>
    </row>
    <row r="431" spans="2:12" ht="20.100000000000001" customHeight="1" thickBot="1" x14ac:dyDescent="0.25">
      <c r="B431" s="57" t="s">
        <v>669</v>
      </c>
      <c r="C431" s="55">
        <v>5</v>
      </c>
      <c r="D431" s="55">
        <v>111</v>
      </c>
      <c r="E431" s="55">
        <v>3</v>
      </c>
      <c r="F431" s="55">
        <v>215</v>
      </c>
      <c r="G431" s="55">
        <v>230</v>
      </c>
      <c r="H431" s="55">
        <v>561</v>
      </c>
      <c r="J431">
        <v>502</v>
      </c>
      <c r="K431">
        <v>0</v>
      </c>
      <c r="L431" s="56">
        <f t="shared" si="6"/>
        <v>1063</v>
      </c>
    </row>
    <row r="432" spans="2:12" ht="20.100000000000001" customHeight="1" thickBot="1" x14ac:dyDescent="0.25">
      <c r="B432" s="57" t="s">
        <v>670</v>
      </c>
      <c r="C432" s="55">
        <v>0</v>
      </c>
      <c r="D432" s="55">
        <v>25</v>
      </c>
      <c r="E432" s="55">
        <v>1</v>
      </c>
      <c r="F432" s="55">
        <v>72</v>
      </c>
      <c r="G432" s="55">
        <v>61</v>
      </c>
      <c r="H432" s="55">
        <v>128</v>
      </c>
      <c r="J432">
        <v>128</v>
      </c>
      <c r="K432">
        <v>0</v>
      </c>
      <c r="L432" s="56">
        <f t="shared" si="6"/>
        <v>256</v>
      </c>
    </row>
    <row r="433" spans="2:12" ht="20.100000000000001" customHeight="1" thickBot="1" x14ac:dyDescent="0.25">
      <c r="B433" s="57" t="s">
        <v>671</v>
      </c>
      <c r="C433" s="55">
        <v>3</v>
      </c>
      <c r="D433" s="55">
        <v>19</v>
      </c>
      <c r="E433" s="55">
        <v>0</v>
      </c>
      <c r="F433" s="55">
        <v>57</v>
      </c>
      <c r="G433" s="55">
        <v>26</v>
      </c>
      <c r="H433" s="55">
        <v>79</v>
      </c>
      <c r="J433">
        <v>89</v>
      </c>
      <c r="K433">
        <v>0</v>
      </c>
      <c r="L433" s="56">
        <f t="shared" si="6"/>
        <v>168</v>
      </c>
    </row>
    <row r="434" spans="2:12" ht="20.100000000000001" customHeight="1" thickBot="1" x14ac:dyDescent="0.25">
      <c r="B434" s="57" t="s">
        <v>672</v>
      </c>
      <c r="C434" s="55">
        <v>17</v>
      </c>
      <c r="D434" s="55">
        <v>132</v>
      </c>
      <c r="E434" s="55">
        <v>17</v>
      </c>
      <c r="F434" s="55">
        <v>289</v>
      </c>
      <c r="G434" s="55">
        <v>194</v>
      </c>
      <c r="H434" s="55">
        <v>472</v>
      </c>
      <c r="J434">
        <v>500</v>
      </c>
      <c r="K434">
        <v>0</v>
      </c>
      <c r="L434" s="56">
        <f t="shared" si="6"/>
        <v>972</v>
      </c>
    </row>
    <row r="435" spans="2:12" ht="20.100000000000001" customHeight="1" thickBot="1" x14ac:dyDescent="0.25">
      <c r="B435" s="57" t="s">
        <v>673</v>
      </c>
      <c r="C435" s="55">
        <v>6</v>
      </c>
      <c r="D435" s="55">
        <v>25</v>
      </c>
      <c r="E435" s="55">
        <v>6</v>
      </c>
      <c r="F435" s="55">
        <v>51</v>
      </c>
      <c r="G435" s="55">
        <v>38</v>
      </c>
      <c r="H435" s="55">
        <v>129</v>
      </c>
      <c r="J435">
        <v>100</v>
      </c>
      <c r="K435">
        <v>0</v>
      </c>
      <c r="L435" s="56">
        <f t="shared" si="6"/>
        <v>229</v>
      </c>
    </row>
    <row r="436" spans="2:12" ht="20.100000000000001" customHeight="1" thickBot="1" x14ac:dyDescent="0.25">
      <c r="B436" s="57" t="s">
        <v>674</v>
      </c>
      <c r="C436" s="55">
        <v>6</v>
      </c>
      <c r="D436" s="55">
        <v>274</v>
      </c>
      <c r="E436" s="55">
        <v>10</v>
      </c>
      <c r="F436" s="55">
        <v>462</v>
      </c>
      <c r="G436" s="55">
        <v>324</v>
      </c>
      <c r="H436" s="55">
        <v>1090</v>
      </c>
      <c r="J436">
        <v>1159</v>
      </c>
      <c r="K436">
        <v>1</v>
      </c>
      <c r="L436" s="56">
        <f t="shared" si="6"/>
        <v>2248</v>
      </c>
    </row>
    <row r="437" spans="2:12" ht="20.100000000000001" customHeight="1" thickBot="1" x14ac:dyDescent="0.25">
      <c r="B437" s="57" t="s">
        <v>675</v>
      </c>
      <c r="C437" s="55">
        <v>0</v>
      </c>
      <c r="D437" s="55">
        <v>5</v>
      </c>
      <c r="E437" s="55">
        <v>0</v>
      </c>
      <c r="F437" s="55">
        <v>14</v>
      </c>
      <c r="G437" s="55">
        <v>7</v>
      </c>
      <c r="H437" s="55">
        <v>31</v>
      </c>
      <c r="J437">
        <v>30</v>
      </c>
      <c r="K437">
        <v>0</v>
      </c>
      <c r="L437" s="56">
        <f t="shared" si="6"/>
        <v>61</v>
      </c>
    </row>
    <row r="438" spans="2:12" ht="20.100000000000001" customHeight="1" thickBot="1" x14ac:dyDescent="0.25">
      <c r="B438" s="57" t="s">
        <v>676</v>
      </c>
      <c r="C438" s="55">
        <v>0</v>
      </c>
      <c r="D438" s="55">
        <v>48</v>
      </c>
      <c r="E438" s="55">
        <v>1</v>
      </c>
      <c r="F438" s="55">
        <v>160</v>
      </c>
      <c r="G438" s="55">
        <v>30</v>
      </c>
      <c r="H438" s="55">
        <v>85</v>
      </c>
      <c r="J438">
        <v>212</v>
      </c>
      <c r="K438">
        <v>0</v>
      </c>
      <c r="L438" s="56">
        <f t="shared" si="6"/>
        <v>297</v>
      </c>
    </row>
    <row r="439" spans="2:12" ht="20.100000000000001" customHeight="1" thickBot="1" x14ac:dyDescent="0.25">
      <c r="B439" s="57" t="s">
        <v>677</v>
      </c>
      <c r="C439" s="55">
        <v>0</v>
      </c>
      <c r="D439" s="55">
        <v>6</v>
      </c>
      <c r="E439" s="55">
        <v>0</v>
      </c>
      <c r="F439" s="55">
        <v>19</v>
      </c>
      <c r="G439" s="55">
        <v>5</v>
      </c>
      <c r="H439" s="55">
        <v>10</v>
      </c>
      <c r="J439">
        <v>29</v>
      </c>
      <c r="K439">
        <v>0</v>
      </c>
      <c r="L439" s="56">
        <f t="shared" si="6"/>
        <v>39</v>
      </c>
    </row>
    <row r="440" spans="2:12" ht="20.100000000000001" customHeight="1" thickBot="1" x14ac:dyDescent="0.25">
      <c r="B440" s="57" t="s">
        <v>678</v>
      </c>
      <c r="C440" s="55">
        <v>6</v>
      </c>
      <c r="D440" s="55">
        <v>24</v>
      </c>
      <c r="E440" s="55">
        <v>0</v>
      </c>
      <c r="F440" s="55">
        <v>41</v>
      </c>
      <c r="G440" s="55">
        <v>26</v>
      </c>
      <c r="H440" s="55">
        <v>89</v>
      </c>
      <c r="J440">
        <v>93</v>
      </c>
      <c r="K440">
        <v>0</v>
      </c>
      <c r="L440" s="56">
        <f t="shared" si="6"/>
        <v>182</v>
      </c>
    </row>
    <row r="441" spans="2:12" ht="20.100000000000001" customHeight="1" thickBot="1" x14ac:dyDescent="0.25">
      <c r="B441" s="57" t="s">
        <v>679</v>
      </c>
      <c r="C441" s="55">
        <v>2</v>
      </c>
      <c r="D441" s="55">
        <v>68</v>
      </c>
      <c r="E441" s="55">
        <v>0</v>
      </c>
      <c r="F441" s="55">
        <v>90</v>
      </c>
      <c r="G441" s="55">
        <v>85</v>
      </c>
      <c r="H441" s="55">
        <v>399</v>
      </c>
      <c r="J441">
        <v>302</v>
      </c>
      <c r="K441">
        <v>0</v>
      </c>
      <c r="L441" s="56">
        <f t="shared" si="6"/>
        <v>701</v>
      </c>
    </row>
  </sheetData>
  <mergeCells count="5">
    <mergeCell ref="C8:H8"/>
    <mergeCell ref="C9:D9"/>
    <mergeCell ref="E9:F9"/>
    <mergeCell ref="G9:G10"/>
    <mergeCell ref="H9:H10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7:H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375" bestFit="1" customWidth="1"/>
    <col min="3" max="9" width="15" customWidth="1"/>
  </cols>
  <sheetData>
    <row r="7" spans="2:8" ht="41.25" customHeight="1" x14ac:dyDescent="0.2"/>
    <row r="9" spans="2:8" ht="41.25" customHeight="1" x14ac:dyDescent="0.2">
      <c r="C9" s="99" t="s">
        <v>158</v>
      </c>
      <c r="D9" s="100"/>
      <c r="E9" s="100"/>
      <c r="F9" s="100"/>
      <c r="G9" s="100"/>
      <c r="H9" s="101"/>
    </row>
    <row r="10" spans="2:8" ht="41.25" customHeight="1" x14ac:dyDescent="0.2">
      <c r="C10" s="80" t="s">
        <v>159</v>
      </c>
      <c r="D10" s="80"/>
      <c r="E10" s="80" t="s">
        <v>160</v>
      </c>
      <c r="F10" s="80"/>
      <c r="G10" s="80" t="s">
        <v>161</v>
      </c>
      <c r="H10" s="80" t="s">
        <v>56</v>
      </c>
    </row>
    <row r="11" spans="2:8" ht="41.25" customHeight="1" thickBot="1" x14ac:dyDescent="0.25">
      <c r="C11" s="60" t="s">
        <v>162</v>
      </c>
      <c r="D11" s="60" t="s">
        <v>163</v>
      </c>
      <c r="E11" s="60" t="s">
        <v>164</v>
      </c>
      <c r="F11" s="60" t="s">
        <v>165</v>
      </c>
      <c r="G11" s="81"/>
      <c r="H11" s="81"/>
    </row>
    <row r="12" spans="2:8" ht="20.100000000000001" customHeight="1" thickBot="1" x14ac:dyDescent="0.25">
      <c r="B12" s="48" t="s">
        <v>239</v>
      </c>
      <c r="C12" s="62"/>
      <c r="D12" s="62"/>
      <c r="E12" s="62"/>
      <c r="F12" s="62"/>
      <c r="G12" s="62"/>
      <c r="H12" s="62"/>
    </row>
    <row r="13" spans="2:8" ht="20.100000000000001" customHeight="1" thickBot="1" x14ac:dyDescent="0.25">
      <c r="B13" s="3" t="s">
        <v>195</v>
      </c>
      <c r="C13" s="62">
        <v>2.2857142857142857E-2</v>
      </c>
      <c r="D13" s="62">
        <v>0.12952380952380951</v>
      </c>
      <c r="E13" s="62">
        <v>4.7619047619047616E-2</v>
      </c>
      <c r="F13" s="62">
        <v>0.56000000000000005</v>
      </c>
      <c r="G13" s="62">
        <v>0.14476190476190476</v>
      </c>
      <c r="H13" s="62">
        <v>9.5238095238095233E-2</v>
      </c>
    </row>
    <row r="14" spans="2:8" ht="20.100000000000001" customHeight="1" thickBot="1" x14ac:dyDescent="0.25">
      <c r="B14" s="3" t="s">
        <v>238</v>
      </c>
      <c r="C14" s="62">
        <v>5.859375E-2</v>
      </c>
      <c r="D14" s="62">
        <v>0.125</v>
      </c>
      <c r="E14" s="62">
        <v>3.90625E-3</v>
      </c>
      <c r="F14" s="62">
        <v>0.41015625</v>
      </c>
      <c r="G14" s="62">
        <v>0.265625</v>
      </c>
      <c r="H14" s="62">
        <f>1-C14-D14-E14-F14-G14</f>
        <v>0.13671875</v>
      </c>
    </row>
    <row r="15" spans="2:8" ht="20.100000000000001" customHeight="1" thickBot="1" x14ac:dyDescent="0.25">
      <c r="B15" s="3" t="s">
        <v>374</v>
      </c>
      <c r="C15" s="62">
        <v>5.3876786132583745E-3</v>
      </c>
      <c r="D15" s="62">
        <v>0.14570156945420473</v>
      </c>
      <c r="E15" s="62">
        <v>6.0904193019442488E-3</v>
      </c>
      <c r="F15" s="62">
        <v>0.45607870695713282</v>
      </c>
      <c r="G15" s="62">
        <v>0.11407823846334036</v>
      </c>
      <c r="H15" s="62">
        <f>1-C15-D15-E15-F15-G15</f>
        <v>0.27266338721011946</v>
      </c>
    </row>
    <row r="16" spans="2:8" ht="20.100000000000001" customHeight="1" thickBot="1" x14ac:dyDescent="0.25">
      <c r="B16" s="3"/>
      <c r="C16" s="62"/>
      <c r="D16" s="62"/>
      <c r="E16" s="62"/>
      <c r="F16" s="62"/>
      <c r="G16" s="62"/>
      <c r="H16" s="62"/>
    </row>
    <row r="17" spans="2:8" ht="20.100000000000001" customHeight="1" thickBot="1" x14ac:dyDescent="0.25">
      <c r="B17" s="61" t="s">
        <v>240</v>
      </c>
      <c r="C17" s="62"/>
      <c r="D17" s="62"/>
      <c r="E17" s="62"/>
      <c r="F17" s="62"/>
      <c r="G17" s="62"/>
      <c r="H17" s="62"/>
    </row>
    <row r="18" spans="2:8" ht="20.100000000000001" customHeight="1" thickBot="1" x14ac:dyDescent="0.25">
      <c r="B18" s="61" t="s">
        <v>247</v>
      </c>
      <c r="C18" s="62"/>
      <c r="D18" s="62"/>
      <c r="E18" s="62"/>
      <c r="F18" s="62"/>
      <c r="G18" s="62"/>
      <c r="H18" s="62"/>
    </row>
    <row r="19" spans="2:8" ht="20.100000000000001" customHeight="1" thickBot="1" x14ac:dyDescent="0.25">
      <c r="B19" s="3" t="s">
        <v>241</v>
      </c>
      <c r="C19" s="62">
        <v>1.4897579143389199E-2</v>
      </c>
      <c r="D19" s="62">
        <v>0.2532588454376164</v>
      </c>
      <c r="E19" s="62">
        <v>5.9590316573556797E-2</v>
      </c>
      <c r="F19" s="62">
        <v>0.51024208566108009</v>
      </c>
      <c r="G19" s="62">
        <v>0.1005586592178771</v>
      </c>
      <c r="H19" s="62">
        <v>6.1452513966480438E-2</v>
      </c>
    </row>
    <row r="20" spans="2:8" ht="20.100000000000001" customHeight="1" thickBot="1" x14ac:dyDescent="0.25">
      <c r="B20" s="3" t="s">
        <v>242</v>
      </c>
      <c r="C20" s="62">
        <v>2.6940903823870221E-2</v>
      </c>
      <c r="D20" s="62">
        <v>0.31662804171494785</v>
      </c>
      <c r="E20" s="62">
        <v>0.10805330243337195</v>
      </c>
      <c r="F20" s="62">
        <v>0.30504055619930476</v>
      </c>
      <c r="G20" s="62">
        <v>6.3441483198146006E-2</v>
      </c>
      <c r="H20" s="62">
        <f>1-C20-D20-E20-F20-G20</f>
        <v>0.17989571263035914</v>
      </c>
    </row>
    <row r="21" spans="2:8" ht="20.100000000000001" customHeight="1" thickBot="1" x14ac:dyDescent="0.25">
      <c r="B21" s="3" t="s">
        <v>243</v>
      </c>
      <c r="C21" s="62">
        <v>2.5069637883008356E-2</v>
      </c>
      <c r="D21" s="62">
        <v>0.40389972144846797</v>
      </c>
      <c r="E21" s="62">
        <v>1.6713091922005572E-2</v>
      </c>
      <c r="F21" s="62">
        <v>0.42896935933147634</v>
      </c>
      <c r="G21" s="62">
        <v>0.10584958217270195</v>
      </c>
      <c r="H21" s="62">
        <v>1.9498607242339885E-2</v>
      </c>
    </row>
    <row r="22" spans="2:8" ht="20.100000000000001" customHeight="1" thickBot="1" x14ac:dyDescent="0.25">
      <c r="B22" s="3"/>
      <c r="C22" s="62"/>
      <c r="D22" s="62"/>
      <c r="E22" s="62"/>
      <c r="F22" s="62"/>
      <c r="G22" s="62"/>
      <c r="H22" s="62"/>
    </row>
    <row r="23" spans="2:8" ht="20.100000000000001" customHeight="1" thickBot="1" x14ac:dyDescent="0.25">
      <c r="B23" s="61" t="s">
        <v>166</v>
      </c>
      <c r="C23" s="62"/>
      <c r="D23" s="62"/>
      <c r="E23" s="62"/>
      <c r="F23" s="62"/>
      <c r="G23" s="62"/>
      <c r="H23" s="62"/>
    </row>
    <row r="24" spans="2:8" ht="20.100000000000001" customHeight="1" thickBot="1" x14ac:dyDescent="0.25">
      <c r="B24" s="3" t="s">
        <v>245</v>
      </c>
      <c r="C24" s="62">
        <v>0</v>
      </c>
      <c r="D24" s="62">
        <v>0.4</v>
      </c>
      <c r="E24" s="62">
        <v>0</v>
      </c>
      <c r="F24" s="62">
        <v>0.5</v>
      </c>
      <c r="G24" s="62">
        <v>0</v>
      </c>
      <c r="H24" s="62">
        <v>9.9999999999999978E-2</v>
      </c>
    </row>
    <row r="25" spans="2:8" ht="20.100000000000001" customHeight="1" thickBot="1" x14ac:dyDescent="0.25">
      <c r="B25" s="3" t="s">
        <v>246</v>
      </c>
      <c r="C25" s="62">
        <v>4.6511627906976744E-2</v>
      </c>
      <c r="D25" s="62">
        <v>0.20930232558139536</v>
      </c>
      <c r="E25" s="62">
        <v>0</v>
      </c>
      <c r="F25" s="62">
        <v>0.30232558139534882</v>
      </c>
      <c r="G25" s="62">
        <v>0.34883720930232559</v>
      </c>
      <c r="H25" s="62">
        <v>9.3023255813953487E-2</v>
      </c>
    </row>
    <row r="26" spans="2:8" ht="20.100000000000001" customHeight="1" thickBot="1" x14ac:dyDescent="0.25">
      <c r="B26" s="4" t="s">
        <v>248</v>
      </c>
      <c r="C26" s="62">
        <v>3.9106145251396648E-2</v>
      </c>
      <c r="D26" s="62">
        <v>0.2011173184357542</v>
      </c>
      <c r="E26" s="62">
        <v>1.6759776536312849E-2</v>
      </c>
      <c r="F26" s="62">
        <v>0.41899441340782123</v>
      </c>
      <c r="G26" s="62">
        <v>0.3016759776536313</v>
      </c>
      <c r="H26" s="62">
        <f>1-C26-D26-E26-F26-G26</f>
        <v>2.234636871508372E-2</v>
      </c>
    </row>
    <row r="27" spans="2:8" ht="20.100000000000001" customHeight="1" thickBot="1" x14ac:dyDescent="0.25">
      <c r="B27" s="5" t="s">
        <v>244</v>
      </c>
      <c r="C27" s="62">
        <v>2.2881082823074442E-2</v>
      </c>
      <c r="D27" s="62">
        <v>0.26877215597808574</v>
      </c>
      <c r="E27" s="62">
        <v>3.6416371253625526E-2</v>
      </c>
      <c r="F27" s="62">
        <v>0.41411537222043182</v>
      </c>
      <c r="G27" s="62">
        <v>8.7979374798582019E-2</v>
      </c>
      <c r="H27" s="62">
        <f>1-C27-D27-E27-F27-G27</f>
        <v>0.16983564292620051</v>
      </c>
    </row>
  </sheetData>
  <mergeCells count="5">
    <mergeCell ref="C9:H9"/>
    <mergeCell ref="C10:D10"/>
    <mergeCell ref="E10:F10"/>
    <mergeCell ref="G10:G11"/>
    <mergeCell ref="H10:H11"/>
  </mergeCells>
  <pageMargins left="0.70866141732283472" right="0.70866141732283472" top="0.74803149606299213" bottom="0.74803149606299213" header="0.31496062992125984" footer="0.31496062992125984"/>
  <pageSetup paperSize="9" scale="53" orientation="portrait" horizontalDpi="300" verticalDpi="300" r:id="rId1"/>
  <colBreaks count="1" manualBreakCount="1">
    <brk id="4" max="26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R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4" max="4" width="11.5" bestFit="1" customWidth="1"/>
    <col min="11" max="11" width="13.125" customWidth="1"/>
    <col min="12" max="12" width="12" customWidth="1"/>
    <col min="15" max="15" width="12.625" bestFit="1" customWidth="1"/>
    <col min="16" max="16" width="20.625" bestFit="1" customWidth="1"/>
    <col min="17" max="17" width="20.375" bestFit="1" customWidth="1"/>
  </cols>
  <sheetData>
    <row r="9" spans="2:18" ht="40.5" customHeight="1" thickBot="1" x14ac:dyDescent="0.25">
      <c r="C9" s="64" t="s">
        <v>49</v>
      </c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</row>
    <row r="10" spans="2:18" ht="100.5" thickBot="1" x14ac:dyDescent="0.25">
      <c r="C10" s="29" t="s">
        <v>34</v>
      </c>
      <c r="D10" s="29" t="s">
        <v>35</v>
      </c>
      <c r="E10" s="29" t="s">
        <v>36</v>
      </c>
      <c r="F10" s="29" t="s">
        <v>37</v>
      </c>
      <c r="G10" s="29" t="s">
        <v>38</v>
      </c>
      <c r="H10" s="29" t="s">
        <v>39</v>
      </c>
      <c r="I10" s="29" t="s">
        <v>40</v>
      </c>
      <c r="J10" s="29" t="s">
        <v>41</v>
      </c>
      <c r="K10" s="29" t="s">
        <v>42</v>
      </c>
      <c r="L10" s="29" t="s">
        <v>43</v>
      </c>
      <c r="M10" s="29" t="s">
        <v>44</v>
      </c>
      <c r="N10" s="29" t="s">
        <v>45</v>
      </c>
      <c r="O10" s="29" t="s">
        <v>46</v>
      </c>
      <c r="P10" s="29" t="s">
        <v>680</v>
      </c>
      <c r="Q10" s="29" t="s">
        <v>47</v>
      </c>
      <c r="R10" s="29" t="s">
        <v>48</v>
      </c>
    </row>
    <row r="11" spans="2:18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</row>
    <row r="12" spans="2:18" ht="20.100000000000001" customHeight="1" thickBot="1" x14ac:dyDescent="0.25">
      <c r="B12" s="3" t="s">
        <v>195</v>
      </c>
      <c r="C12" s="28">
        <v>696</v>
      </c>
      <c r="D12" s="28">
        <v>0</v>
      </c>
      <c r="E12" s="28">
        <v>0</v>
      </c>
      <c r="F12" s="28">
        <v>0</v>
      </c>
      <c r="G12" s="28">
        <v>409</v>
      </c>
      <c r="H12" s="28">
        <v>14</v>
      </c>
      <c r="I12" s="28">
        <v>122</v>
      </c>
      <c r="J12" s="28">
        <v>0</v>
      </c>
      <c r="K12" s="28">
        <v>2</v>
      </c>
      <c r="L12" s="28">
        <v>0</v>
      </c>
      <c r="M12" s="28">
        <v>1</v>
      </c>
      <c r="N12" s="28">
        <v>0</v>
      </c>
      <c r="O12" s="28">
        <v>9</v>
      </c>
      <c r="P12" s="28">
        <v>69</v>
      </c>
      <c r="Q12" s="28">
        <v>64</v>
      </c>
      <c r="R12" s="28">
        <v>6</v>
      </c>
    </row>
    <row r="13" spans="2:18" ht="20.100000000000001" customHeight="1" thickBot="1" x14ac:dyDescent="0.25">
      <c r="B13" s="3" t="s">
        <v>238</v>
      </c>
      <c r="C13" s="28">
        <v>284</v>
      </c>
      <c r="D13" s="28">
        <v>0</v>
      </c>
      <c r="E13" s="28">
        <v>0</v>
      </c>
      <c r="F13" s="28">
        <v>0</v>
      </c>
      <c r="G13" s="28">
        <v>140</v>
      </c>
      <c r="H13" s="28">
        <v>35</v>
      </c>
      <c r="I13" s="28">
        <v>19</v>
      </c>
      <c r="J13" s="28">
        <v>21</v>
      </c>
      <c r="K13" s="28">
        <v>1</v>
      </c>
      <c r="L13" s="28">
        <v>1</v>
      </c>
      <c r="M13" s="28">
        <v>2</v>
      </c>
      <c r="N13" s="28">
        <v>3</v>
      </c>
      <c r="O13" s="28">
        <v>0</v>
      </c>
      <c r="P13" s="28">
        <v>35</v>
      </c>
      <c r="Q13" s="28">
        <v>25</v>
      </c>
      <c r="R13" s="28">
        <v>2</v>
      </c>
    </row>
    <row r="14" spans="2:18" ht="20.100000000000001" customHeight="1" thickBot="1" x14ac:dyDescent="0.25">
      <c r="B14" s="3" t="s">
        <v>374</v>
      </c>
      <c r="C14" s="28">
        <v>5920</v>
      </c>
      <c r="D14" s="28">
        <v>0</v>
      </c>
      <c r="E14" s="28">
        <v>0</v>
      </c>
      <c r="F14" s="28">
        <v>75</v>
      </c>
      <c r="G14" s="28">
        <v>3208</v>
      </c>
      <c r="H14" s="28">
        <v>624</v>
      </c>
      <c r="I14" s="28">
        <v>132</v>
      </c>
      <c r="J14" s="28">
        <v>337</v>
      </c>
      <c r="K14" s="28">
        <v>50</v>
      </c>
      <c r="L14" s="28">
        <v>410</v>
      </c>
      <c r="M14" s="28">
        <v>5</v>
      </c>
      <c r="N14" s="28">
        <v>1</v>
      </c>
      <c r="O14" s="28">
        <v>17</v>
      </c>
      <c r="P14" s="28">
        <v>680</v>
      </c>
      <c r="Q14" s="28">
        <v>376</v>
      </c>
      <c r="R14" s="28">
        <v>5</v>
      </c>
    </row>
    <row r="15" spans="2:18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2:18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2:18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2:18" ht="20.100000000000001" customHeight="1" thickBot="1" x14ac:dyDescent="0.25">
      <c r="B18" s="3" t="s">
        <v>241</v>
      </c>
      <c r="C18" s="28">
        <v>539</v>
      </c>
      <c r="D18" s="28">
        <v>0</v>
      </c>
      <c r="E18" s="28">
        <v>0</v>
      </c>
      <c r="F18" s="28">
        <v>0</v>
      </c>
      <c r="G18" s="28">
        <v>305</v>
      </c>
      <c r="H18" s="28">
        <v>74</v>
      </c>
      <c r="I18" s="28">
        <v>0</v>
      </c>
      <c r="J18" s="28">
        <v>1</v>
      </c>
      <c r="K18" s="28">
        <v>1</v>
      </c>
      <c r="L18" s="28">
        <v>0</v>
      </c>
      <c r="M18" s="28">
        <v>1</v>
      </c>
      <c r="N18" s="28">
        <v>0</v>
      </c>
      <c r="O18" s="28">
        <v>0</v>
      </c>
      <c r="P18" s="28">
        <v>39</v>
      </c>
      <c r="Q18" s="28">
        <v>27</v>
      </c>
      <c r="R18" s="28">
        <v>91</v>
      </c>
    </row>
    <row r="19" spans="2:18" ht="20.100000000000001" customHeight="1" thickBot="1" x14ac:dyDescent="0.25">
      <c r="B19" s="3" t="s">
        <v>242</v>
      </c>
      <c r="C19" s="28">
        <v>4146</v>
      </c>
      <c r="D19" s="28">
        <v>3</v>
      </c>
      <c r="E19" s="28">
        <v>0</v>
      </c>
      <c r="F19" s="28">
        <v>0</v>
      </c>
      <c r="G19" s="28">
        <v>2113</v>
      </c>
      <c r="H19" s="28">
        <v>518</v>
      </c>
      <c r="I19" s="28">
        <v>154</v>
      </c>
      <c r="J19" s="28">
        <v>344</v>
      </c>
      <c r="K19" s="28">
        <v>29</v>
      </c>
      <c r="L19" s="28">
        <v>85</v>
      </c>
      <c r="M19" s="28">
        <v>9</v>
      </c>
      <c r="N19" s="28">
        <v>62</v>
      </c>
      <c r="O19" s="28">
        <v>7</v>
      </c>
      <c r="P19" s="28">
        <v>465</v>
      </c>
      <c r="Q19" s="28">
        <v>145</v>
      </c>
      <c r="R19" s="28">
        <v>212</v>
      </c>
    </row>
    <row r="20" spans="2:18" ht="20.100000000000001" customHeight="1" thickBot="1" x14ac:dyDescent="0.25">
      <c r="B20" s="3" t="s">
        <v>243</v>
      </c>
      <c r="C20" s="28">
        <v>423</v>
      </c>
      <c r="D20" s="28">
        <v>1</v>
      </c>
      <c r="E20" s="28">
        <v>0</v>
      </c>
      <c r="F20" s="28">
        <v>0</v>
      </c>
      <c r="G20" s="28">
        <v>166</v>
      </c>
      <c r="H20" s="28">
        <v>107</v>
      </c>
      <c r="I20" s="28">
        <v>14</v>
      </c>
      <c r="J20" s="28">
        <v>42</v>
      </c>
      <c r="K20" s="28">
        <v>1</v>
      </c>
      <c r="L20" s="28">
        <v>35</v>
      </c>
      <c r="M20" s="28">
        <v>0</v>
      </c>
      <c r="N20" s="28">
        <v>6</v>
      </c>
      <c r="O20" s="28">
        <v>1</v>
      </c>
      <c r="P20" s="28">
        <v>16</v>
      </c>
      <c r="Q20" s="28">
        <v>32</v>
      </c>
      <c r="R20" s="28">
        <v>2</v>
      </c>
    </row>
    <row r="21" spans="2:18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</row>
    <row r="22" spans="2:18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</row>
    <row r="23" spans="2:18" ht="20.100000000000001" customHeight="1" thickBot="1" x14ac:dyDescent="0.25">
      <c r="B23" s="3" t="s">
        <v>245</v>
      </c>
      <c r="C23" s="28">
        <v>15</v>
      </c>
      <c r="D23" s="28">
        <v>0</v>
      </c>
      <c r="E23" s="28">
        <v>0</v>
      </c>
      <c r="F23" s="28">
        <v>0</v>
      </c>
      <c r="G23" s="28">
        <v>6</v>
      </c>
      <c r="H23" s="28">
        <v>9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</row>
    <row r="24" spans="2:18" ht="20.100000000000001" customHeight="1" thickBot="1" x14ac:dyDescent="0.25">
      <c r="B24" s="3" t="s">
        <v>246</v>
      </c>
      <c r="C24" s="28">
        <v>37</v>
      </c>
      <c r="D24" s="28">
        <v>0</v>
      </c>
      <c r="E24" s="28">
        <v>0</v>
      </c>
      <c r="F24" s="28">
        <v>0</v>
      </c>
      <c r="G24" s="28">
        <v>11</v>
      </c>
      <c r="H24" s="28">
        <v>7</v>
      </c>
      <c r="I24" s="28">
        <v>0</v>
      </c>
      <c r="J24" s="28">
        <v>0</v>
      </c>
      <c r="K24" s="28">
        <v>0</v>
      </c>
      <c r="L24" s="28">
        <v>8</v>
      </c>
      <c r="M24" s="28">
        <v>0</v>
      </c>
      <c r="N24" s="28">
        <v>0</v>
      </c>
      <c r="O24" s="28">
        <v>0</v>
      </c>
      <c r="P24" s="28">
        <v>11</v>
      </c>
      <c r="Q24" s="28">
        <v>0</v>
      </c>
      <c r="R24" s="28">
        <v>0</v>
      </c>
    </row>
    <row r="25" spans="2:18" ht="20.100000000000001" customHeight="1" thickBot="1" x14ac:dyDescent="0.25">
      <c r="B25" s="4" t="s">
        <v>248</v>
      </c>
      <c r="C25" s="28">
        <v>189</v>
      </c>
      <c r="D25" s="28">
        <v>0</v>
      </c>
      <c r="E25" s="28">
        <v>0</v>
      </c>
      <c r="F25" s="28">
        <v>0</v>
      </c>
      <c r="G25" s="28">
        <v>149</v>
      </c>
      <c r="H25" s="28">
        <v>15</v>
      </c>
      <c r="I25" s="28">
        <v>0</v>
      </c>
      <c r="J25" s="28">
        <v>0</v>
      </c>
      <c r="K25" s="28">
        <v>0</v>
      </c>
      <c r="L25" s="28">
        <v>14</v>
      </c>
      <c r="M25" s="28">
        <v>2</v>
      </c>
      <c r="N25" s="28">
        <v>0</v>
      </c>
      <c r="O25" s="28">
        <v>0</v>
      </c>
      <c r="P25" s="28">
        <v>1</v>
      </c>
      <c r="Q25" s="28">
        <v>7</v>
      </c>
      <c r="R25" s="28">
        <v>1</v>
      </c>
    </row>
    <row r="26" spans="2:18" ht="20.100000000000001" customHeight="1" thickBot="1" x14ac:dyDescent="0.25">
      <c r="B26" s="5" t="s">
        <v>244</v>
      </c>
      <c r="C26" s="28">
        <v>3708</v>
      </c>
      <c r="D26" s="28">
        <v>4</v>
      </c>
      <c r="E26" s="28">
        <v>0</v>
      </c>
      <c r="F26" s="28">
        <v>0</v>
      </c>
      <c r="G26" s="28">
        <v>2114</v>
      </c>
      <c r="H26" s="28">
        <v>553</v>
      </c>
      <c r="I26" s="28">
        <v>190</v>
      </c>
      <c r="J26" s="28">
        <v>86</v>
      </c>
      <c r="K26" s="28">
        <v>19</v>
      </c>
      <c r="L26" s="28">
        <v>45</v>
      </c>
      <c r="M26" s="28">
        <v>11</v>
      </c>
      <c r="N26" s="28">
        <v>15</v>
      </c>
      <c r="O26" s="28">
        <v>1</v>
      </c>
      <c r="P26" s="28">
        <v>325</v>
      </c>
      <c r="Q26" s="28">
        <v>233</v>
      </c>
      <c r="R26" s="28">
        <v>112</v>
      </c>
    </row>
  </sheetData>
  <mergeCells count="1">
    <mergeCell ref="C9:R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V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8.625" customWidth="1"/>
    <col min="4" max="4" width="9.5" bestFit="1" customWidth="1"/>
    <col min="5" max="5" width="10.25" bestFit="1" customWidth="1"/>
    <col min="6" max="6" width="6.875" bestFit="1" customWidth="1"/>
    <col min="7" max="7" width="15" customWidth="1"/>
    <col min="8" max="8" width="12.25" bestFit="1" customWidth="1"/>
    <col min="9" max="9" width="11.25" bestFit="1" customWidth="1"/>
    <col min="10" max="10" width="14.875" bestFit="1" customWidth="1"/>
    <col min="11" max="11" width="12.75" bestFit="1" customWidth="1"/>
    <col min="12" max="12" width="12" customWidth="1"/>
    <col min="13" max="13" width="12.25" bestFit="1" customWidth="1"/>
    <col min="14" max="14" width="12.75" bestFit="1" customWidth="1"/>
    <col min="15" max="15" width="18.875" bestFit="1" customWidth="1"/>
    <col min="16" max="16" width="14.875" bestFit="1" customWidth="1"/>
    <col min="17" max="17" width="12.75" bestFit="1" customWidth="1"/>
    <col min="18" max="18" width="10.5" bestFit="1" customWidth="1"/>
    <col min="19" max="19" width="12.25" bestFit="1" customWidth="1"/>
    <col min="20" max="20" width="12.75" bestFit="1" customWidth="1"/>
    <col min="21" max="21" width="18.875" bestFit="1" customWidth="1"/>
    <col min="22" max="22" width="14.875" bestFit="1" customWidth="1"/>
  </cols>
  <sheetData>
    <row r="8" spans="2:22" ht="57" customHeight="1" x14ac:dyDescent="0.2"/>
    <row r="9" spans="2:22" ht="68.25" customHeight="1" thickBot="1" x14ac:dyDescent="0.25">
      <c r="C9" s="70" t="s">
        <v>50</v>
      </c>
      <c r="D9" s="64"/>
      <c r="E9" s="64"/>
      <c r="F9" s="71"/>
      <c r="G9" s="70" t="s">
        <v>51</v>
      </c>
      <c r="H9" s="64"/>
      <c r="I9" s="64"/>
      <c r="J9" s="71"/>
      <c r="K9" s="70" t="s">
        <v>52</v>
      </c>
      <c r="L9" s="64"/>
      <c r="M9" s="64"/>
      <c r="N9" s="64"/>
      <c r="O9" s="64"/>
      <c r="P9" s="71"/>
      <c r="Q9" s="70" t="s">
        <v>53</v>
      </c>
      <c r="R9" s="64"/>
      <c r="S9" s="64"/>
      <c r="T9" s="64"/>
      <c r="U9" s="64"/>
      <c r="V9" s="71"/>
    </row>
    <row r="10" spans="2:22" ht="42" customHeight="1" thickBot="1" x14ac:dyDescent="0.25">
      <c r="C10" s="6" t="s">
        <v>34</v>
      </c>
      <c r="D10" s="6" t="s">
        <v>54</v>
      </c>
      <c r="E10" s="6" t="s">
        <v>55</v>
      </c>
      <c r="F10" s="6" t="s">
        <v>56</v>
      </c>
      <c r="G10" s="6" t="s">
        <v>30</v>
      </c>
      <c r="H10" s="6" t="s">
        <v>31</v>
      </c>
      <c r="I10" s="6" t="s">
        <v>32</v>
      </c>
      <c r="J10" s="6" t="s">
        <v>33</v>
      </c>
      <c r="K10" s="6" t="s">
        <v>57</v>
      </c>
      <c r="L10" s="6" t="s">
        <v>58</v>
      </c>
      <c r="M10" s="6" t="s">
        <v>31</v>
      </c>
      <c r="N10" s="53" t="s">
        <v>681</v>
      </c>
      <c r="O10" s="6" t="s">
        <v>59</v>
      </c>
      <c r="P10" s="6" t="s">
        <v>33</v>
      </c>
      <c r="Q10" s="6" t="s">
        <v>57</v>
      </c>
      <c r="R10" s="6" t="s">
        <v>58</v>
      </c>
      <c r="S10" s="6" t="s">
        <v>31</v>
      </c>
      <c r="T10" s="6" t="s">
        <v>681</v>
      </c>
      <c r="U10" s="6" t="s">
        <v>59</v>
      </c>
      <c r="V10" s="6" t="s">
        <v>33</v>
      </c>
    </row>
    <row r="11" spans="2:22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</row>
    <row r="12" spans="2:22" ht="20.100000000000001" customHeight="1" thickBot="1" x14ac:dyDescent="0.25">
      <c r="B12" s="3" t="s">
        <v>195</v>
      </c>
      <c r="C12" s="28">
        <v>16</v>
      </c>
      <c r="D12" s="28">
        <v>5</v>
      </c>
      <c r="E12" s="28">
        <v>11</v>
      </c>
      <c r="F12" s="28">
        <v>0</v>
      </c>
      <c r="G12" s="28">
        <v>2</v>
      </c>
      <c r="H12" s="28">
        <v>0</v>
      </c>
      <c r="I12" s="28">
        <v>2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9</v>
      </c>
      <c r="R12" s="28">
        <v>3</v>
      </c>
      <c r="S12" s="28">
        <v>0</v>
      </c>
      <c r="T12" s="28">
        <v>0</v>
      </c>
      <c r="U12" s="28">
        <v>11</v>
      </c>
      <c r="V12" s="28">
        <v>3</v>
      </c>
    </row>
    <row r="13" spans="2:22" ht="20.100000000000001" customHeight="1" thickBot="1" x14ac:dyDescent="0.25">
      <c r="B13" s="3" t="s">
        <v>238</v>
      </c>
      <c r="C13" s="28">
        <v>23</v>
      </c>
      <c r="D13" s="28">
        <v>11</v>
      </c>
      <c r="E13" s="28">
        <v>6</v>
      </c>
      <c r="F13" s="28">
        <v>6</v>
      </c>
      <c r="G13" s="28">
        <v>5</v>
      </c>
      <c r="H13" s="28">
        <v>0</v>
      </c>
      <c r="I13" s="28">
        <v>6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14</v>
      </c>
      <c r="R13" s="28">
        <v>14</v>
      </c>
      <c r="S13" s="28">
        <v>0</v>
      </c>
      <c r="T13" s="28">
        <v>2</v>
      </c>
      <c r="U13" s="28">
        <v>6</v>
      </c>
      <c r="V13" s="28">
        <v>8</v>
      </c>
    </row>
    <row r="14" spans="2:22" ht="20.100000000000001" customHeight="1" thickBot="1" x14ac:dyDescent="0.25">
      <c r="B14" s="3" t="s">
        <v>374</v>
      </c>
      <c r="C14" s="28">
        <v>122</v>
      </c>
      <c r="D14" s="28">
        <v>91</v>
      </c>
      <c r="E14" s="28">
        <v>30</v>
      </c>
      <c r="F14" s="28">
        <v>1</v>
      </c>
      <c r="G14" s="28">
        <v>92</v>
      </c>
      <c r="H14" s="28">
        <v>0</v>
      </c>
      <c r="I14" s="28">
        <v>90</v>
      </c>
      <c r="J14" s="28">
        <v>2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42</v>
      </c>
      <c r="R14" s="28">
        <v>56</v>
      </c>
      <c r="S14" s="28">
        <v>0</v>
      </c>
      <c r="T14" s="28">
        <v>0</v>
      </c>
      <c r="U14" s="28">
        <v>48</v>
      </c>
      <c r="V14" s="28">
        <v>28</v>
      </c>
    </row>
    <row r="15" spans="2:22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</row>
    <row r="16" spans="2:22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</row>
    <row r="17" spans="2:22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</row>
    <row r="18" spans="2:22" ht="20.100000000000001" customHeight="1" thickBot="1" x14ac:dyDescent="0.25">
      <c r="B18" s="3" t="s">
        <v>241</v>
      </c>
      <c r="C18" s="28">
        <v>89</v>
      </c>
      <c r="D18" s="28">
        <v>1</v>
      </c>
      <c r="E18" s="28">
        <v>68</v>
      </c>
      <c r="F18" s="28">
        <v>20</v>
      </c>
      <c r="G18" s="28">
        <v>38</v>
      </c>
      <c r="H18" s="28">
        <v>0</v>
      </c>
      <c r="I18" s="28">
        <v>38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26</v>
      </c>
      <c r="R18" s="28">
        <v>26</v>
      </c>
      <c r="S18" s="28">
        <v>0</v>
      </c>
      <c r="T18" s="28">
        <v>0</v>
      </c>
      <c r="U18" s="28">
        <v>5</v>
      </c>
      <c r="V18" s="28">
        <v>32</v>
      </c>
    </row>
    <row r="19" spans="2:22" ht="20.100000000000001" customHeight="1" thickBot="1" x14ac:dyDescent="0.25">
      <c r="B19" s="3" t="s">
        <v>242</v>
      </c>
      <c r="C19" s="28">
        <v>626</v>
      </c>
      <c r="D19" s="28">
        <v>123</v>
      </c>
      <c r="E19" s="28">
        <v>489</v>
      </c>
      <c r="F19" s="28">
        <v>14</v>
      </c>
      <c r="G19" s="28">
        <v>363</v>
      </c>
      <c r="H19" s="28">
        <v>0</v>
      </c>
      <c r="I19" s="28">
        <v>357</v>
      </c>
      <c r="J19" s="28">
        <v>8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269</v>
      </c>
      <c r="R19" s="28">
        <v>268</v>
      </c>
      <c r="S19" s="28">
        <v>0</v>
      </c>
      <c r="T19" s="28">
        <v>24</v>
      </c>
      <c r="U19" s="28">
        <v>288</v>
      </c>
      <c r="V19" s="28">
        <v>154</v>
      </c>
    </row>
    <row r="20" spans="2:22" ht="20.100000000000001" customHeight="1" thickBot="1" x14ac:dyDescent="0.25">
      <c r="B20" s="3" t="s">
        <v>243</v>
      </c>
      <c r="C20" s="28">
        <v>32</v>
      </c>
      <c r="D20" s="28">
        <v>8</v>
      </c>
      <c r="E20" s="28">
        <v>8</v>
      </c>
      <c r="F20" s="28">
        <v>16</v>
      </c>
      <c r="G20" s="28">
        <v>27</v>
      </c>
      <c r="H20" s="28">
        <v>0</v>
      </c>
      <c r="I20" s="28">
        <v>25</v>
      </c>
      <c r="J20" s="28">
        <v>7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22</v>
      </c>
      <c r="R20" s="28">
        <v>22</v>
      </c>
      <c r="S20" s="28">
        <v>0</v>
      </c>
      <c r="T20" s="28">
        <v>1</v>
      </c>
      <c r="U20" s="28">
        <v>17</v>
      </c>
      <c r="V20" s="28">
        <v>25</v>
      </c>
    </row>
    <row r="21" spans="2:22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2:22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2:22" ht="20.100000000000001" customHeight="1" thickBot="1" x14ac:dyDescent="0.25">
      <c r="B23" s="3" t="s">
        <v>245</v>
      </c>
      <c r="C23" s="28">
        <v>2</v>
      </c>
      <c r="D23" s="28">
        <v>0</v>
      </c>
      <c r="E23" s="28">
        <v>0</v>
      </c>
      <c r="F23" s="28">
        <v>2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</row>
    <row r="24" spans="2:22" ht="20.100000000000001" customHeight="1" thickBot="1" x14ac:dyDescent="0.25">
      <c r="B24" s="3" t="s">
        <v>246</v>
      </c>
      <c r="C24" s="28">
        <v>3</v>
      </c>
      <c r="D24" s="28">
        <v>1</v>
      </c>
      <c r="E24" s="28">
        <v>2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1</v>
      </c>
      <c r="V24" s="28">
        <v>0</v>
      </c>
    </row>
    <row r="25" spans="2:22" ht="20.100000000000001" customHeight="1" thickBot="1" x14ac:dyDescent="0.25">
      <c r="B25" s="4" t="s">
        <v>248</v>
      </c>
      <c r="C25" s="28">
        <v>22</v>
      </c>
      <c r="D25" s="28">
        <v>9</v>
      </c>
      <c r="E25" s="28">
        <v>8</v>
      </c>
      <c r="F25" s="28">
        <v>5</v>
      </c>
      <c r="G25" s="28">
        <v>3</v>
      </c>
      <c r="H25" s="28">
        <v>0</v>
      </c>
      <c r="I25" s="28">
        <v>3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1</v>
      </c>
      <c r="R25" s="28">
        <v>4</v>
      </c>
      <c r="S25" s="28">
        <v>0</v>
      </c>
      <c r="T25" s="28">
        <v>0</v>
      </c>
      <c r="U25" s="28">
        <v>1</v>
      </c>
      <c r="V25" s="28">
        <v>5</v>
      </c>
    </row>
    <row r="26" spans="2:22" ht="20.100000000000001" customHeight="1" thickBot="1" x14ac:dyDescent="0.25">
      <c r="B26" s="5" t="s">
        <v>244</v>
      </c>
      <c r="C26" s="28">
        <v>239</v>
      </c>
      <c r="D26" s="28">
        <v>103</v>
      </c>
      <c r="E26" s="28">
        <v>101</v>
      </c>
      <c r="F26" s="28">
        <v>35</v>
      </c>
      <c r="G26" s="28">
        <v>138</v>
      </c>
      <c r="H26" s="28">
        <v>0</v>
      </c>
      <c r="I26" s="28">
        <v>131</v>
      </c>
      <c r="J26" s="28">
        <v>13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99</v>
      </c>
      <c r="R26" s="28">
        <v>103</v>
      </c>
      <c r="S26" s="28">
        <v>0</v>
      </c>
      <c r="T26" s="28">
        <v>10</v>
      </c>
      <c r="U26" s="28">
        <v>98</v>
      </c>
      <c r="V26" s="28">
        <v>59</v>
      </c>
    </row>
  </sheetData>
  <mergeCells count="4">
    <mergeCell ref="C9:F9"/>
    <mergeCell ref="G9:J9"/>
    <mergeCell ref="K9:P9"/>
    <mergeCell ref="Q9:V9"/>
  </mergeCells>
  <pageMargins left="0.7" right="0.7" top="0.75" bottom="0.75" header="0.3" footer="0.3"/>
  <pageSetup paperSize="9" orientation="portrait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CL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bestFit="1" customWidth="1"/>
    <col min="4" max="4" width="17.125" bestFit="1" customWidth="1"/>
    <col min="5" max="5" width="11.25" bestFit="1" customWidth="1"/>
    <col min="6" max="6" width="14.875" bestFit="1" customWidth="1"/>
    <col min="7" max="7" width="15" bestFit="1" customWidth="1"/>
    <col min="8" max="8" width="17.125" bestFit="1" customWidth="1"/>
    <col min="9" max="9" width="11.25" bestFit="1" customWidth="1"/>
    <col min="10" max="10" width="14.875" bestFit="1" customWidth="1"/>
    <col min="11" max="11" width="15" bestFit="1" customWidth="1"/>
    <col min="12" max="12" width="17.5" bestFit="1" customWidth="1"/>
    <col min="13" max="13" width="11.25" bestFit="1" customWidth="1"/>
    <col min="14" max="14" width="14.875" bestFit="1" customWidth="1"/>
    <col min="15" max="15" width="15" bestFit="1" customWidth="1"/>
    <col min="16" max="16" width="17.125" bestFit="1" customWidth="1"/>
    <col min="17" max="17" width="11.25" bestFit="1" customWidth="1"/>
    <col min="18" max="18" width="14.875" bestFit="1" customWidth="1"/>
    <col min="19" max="19" width="15" bestFit="1" customWidth="1"/>
    <col min="20" max="20" width="17.125" bestFit="1" customWidth="1"/>
    <col min="21" max="21" width="11.25" bestFit="1" customWidth="1"/>
    <col min="22" max="22" width="14.875" bestFit="1" customWidth="1"/>
    <col min="23" max="23" width="15" bestFit="1" customWidth="1"/>
    <col min="24" max="24" width="17.125" bestFit="1" customWidth="1"/>
    <col min="25" max="25" width="11.25" bestFit="1" customWidth="1"/>
    <col min="26" max="26" width="14.875" bestFit="1" customWidth="1"/>
    <col min="27" max="27" width="15" bestFit="1" customWidth="1"/>
    <col min="28" max="28" width="17.125" bestFit="1" customWidth="1"/>
    <col min="29" max="29" width="11.25" bestFit="1" customWidth="1"/>
    <col min="30" max="30" width="14.875" bestFit="1" customWidth="1"/>
    <col min="31" max="31" width="15" bestFit="1" customWidth="1"/>
    <col min="32" max="32" width="17.125" bestFit="1" customWidth="1"/>
    <col min="33" max="33" width="11.25" bestFit="1" customWidth="1"/>
    <col min="34" max="34" width="14.875" bestFit="1" customWidth="1"/>
    <col min="35" max="35" width="15" bestFit="1" customWidth="1"/>
    <col min="36" max="36" width="17.125" bestFit="1" customWidth="1"/>
    <col min="37" max="37" width="11.25" bestFit="1" customWidth="1"/>
    <col min="38" max="38" width="14.875" bestFit="1" customWidth="1"/>
    <col min="39" max="39" width="15" bestFit="1" customWidth="1"/>
    <col min="40" max="40" width="17.125" bestFit="1" customWidth="1"/>
    <col min="41" max="41" width="11.25" bestFit="1" customWidth="1"/>
    <col min="42" max="42" width="14.875" bestFit="1" customWidth="1"/>
    <col min="43" max="43" width="15" bestFit="1" customWidth="1"/>
    <col min="44" max="44" width="17.125" bestFit="1" customWidth="1"/>
    <col min="45" max="45" width="11.25" bestFit="1" customWidth="1"/>
    <col min="46" max="46" width="14.875" bestFit="1" customWidth="1"/>
    <col min="47" max="47" width="15.25" bestFit="1" customWidth="1"/>
    <col min="48" max="48" width="17.5" bestFit="1" customWidth="1"/>
    <col min="49" max="49" width="11.25" bestFit="1" customWidth="1"/>
    <col min="50" max="50" width="14.875" customWidth="1"/>
    <col min="51" max="51" width="15" bestFit="1" customWidth="1"/>
    <col min="52" max="52" width="17.125" bestFit="1" customWidth="1"/>
    <col min="53" max="53" width="11.25" bestFit="1" customWidth="1"/>
    <col min="54" max="54" width="14.875" bestFit="1" customWidth="1"/>
    <col min="55" max="55" width="15.25" bestFit="1" customWidth="1"/>
    <col min="56" max="56" width="17.5" bestFit="1" customWidth="1"/>
    <col min="57" max="57" width="11.25" bestFit="1" customWidth="1"/>
    <col min="58" max="58" width="14.875" customWidth="1"/>
    <col min="59" max="59" width="15" bestFit="1" customWidth="1"/>
    <col min="60" max="60" width="17.125" bestFit="1" customWidth="1"/>
    <col min="61" max="61" width="11.25" bestFit="1" customWidth="1"/>
    <col min="62" max="62" width="14.875" bestFit="1" customWidth="1"/>
    <col min="63" max="63" width="15" bestFit="1" customWidth="1"/>
    <col min="64" max="64" width="17.125" bestFit="1" customWidth="1"/>
    <col min="65" max="65" width="11.25" bestFit="1" customWidth="1"/>
    <col min="66" max="66" width="14.875" bestFit="1" customWidth="1"/>
    <col min="67" max="67" width="15" bestFit="1" customWidth="1"/>
    <col min="68" max="68" width="17.125" bestFit="1" customWidth="1"/>
    <col min="69" max="69" width="11.25" bestFit="1" customWidth="1"/>
    <col min="70" max="70" width="14.875" bestFit="1" customWidth="1"/>
    <col min="71" max="71" width="15" bestFit="1" customWidth="1"/>
    <col min="72" max="72" width="17.125" bestFit="1" customWidth="1"/>
    <col min="73" max="73" width="11.25" bestFit="1" customWidth="1"/>
    <col min="74" max="74" width="14.875" bestFit="1" customWidth="1"/>
    <col min="75" max="75" width="15" bestFit="1" customWidth="1"/>
    <col min="76" max="76" width="17.125" bestFit="1" customWidth="1"/>
    <col min="77" max="77" width="11.25" bestFit="1" customWidth="1"/>
    <col min="78" max="78" width="14.875" bestFit="1" customWidth="1"/>
    <col min="79" max="79" width="15" bestFit="1" customWidth="1"/>
    <col min="80" max="80" width="17.125" bestFit="1" customWidth="1"/>
    <col min="81" max="81" width="11.25" bestFit="1" customWidth="1"/>
    <col min="82" max="82" width="14.875" bestFit="1" customWidth="1"/>
    <col min="83" max="83" width="15.25" bestFit="1" customWidth="1"/>
    <col min="84" max="84" width="17.5" bestFit="1" customWidth="1"/>
    <col min="85" max="85" width="11.25" bestFit="1" customWidth="1"/>
    <col min="86" max="86" width="14.875" customWidth="1"/>
    <col min="87" max="87" width="15.25" bestFit="1" customWidth="1"/>
    <col min="88" max="88" width="17.5" bestFit="1" customWidth="1"/>
    <col min="89" max="89" width="11.25" bestFit="1" customWidth="1"/>
    <col min="90" max="90" width="14.875" customWidth="1"/>
  </cols>
  <sheetData>
    <row r="9" spans="2:90" ht="44.25" customHeight="1" thickBot="1" x14ac:dyDescent="0.25">
      <c r="C9" s="70" t="s">
        <v>60</v>
      </c>
      <c r="D9" s="64"/>
      <c r="E9" s="64"/>
      <c r="F9" s="71"/>
      <c r="G9" s="70" t="s">
        <v>61</v>
      </c>
      <c r="H9" s="64"/>
      <c r="I9" s="64"/>
      <c r="J9" s="71"/>
      <c r="K9" s="70" t="s">
        <v>62</v>
      </c>
      <c r="L9" s="64"/>
      <c r="M9" s="64"/>
      <c r="N9" s="71"/>
      <c r="O9" s="70" t="s">
        <v>63</v>
      </c>
      <c r="P9" s="64"/>
      <c r="Q9" s="64"/>
      <c r="R9" s="71"/>
      <c r="S9" s="70" t="s">
        <v>64</v>
      </c>
      <c r="T9" s="64"/>
      <c r="U9" s="64"/>
      <c r="V9" s="71"/>
      <c r="W9" s="70" t="s">
        <v>65</v>
      </c>
      <c r="X9" s="64"/>
      <c r="Y9" s="64"/>
      <c r="Z9" s="71"/>
      <c r="AA9" s="70" t="s">
        <v>66</v>
      </c>
      <c r="AB9" s="64"/>
      <c r="AC9" s="64"/>
      <c r="AD9" s="71"/>
      <c r="AE9" s="70" t="s">
        <v>67</v>
      </c>
      <c r="AF9" s="64"/>
      <c r="AG9" s="64"/>
      <c r="AH9" s="71"/>
      <c r="AI9" s="70" t="s">
        <v>68</v>
      </c>
      <c r="AJ9" s="64"/>
      <c r="AK9" s="64"/>
      <c r="AL9" s="71"/>
      <c r="AM9" s="70" t="s">
        <v>69</v>
      </c>
      <c r="AN9" s="64"/>
      <c r="AO9" s="64"/>
      <c r="AP9" s="71"/>
      <c r="AQ9" s="70" t="s">
        <v>70</v>
      </c>
      <c r="AR9" s="64"/>
      <c r="AS9" s="64"/>
      <c r="AT9" s="71"/>
      <c r="AU9" s="70" t="s">
        <v>228</v>
      </c>
      <c r="AV9" s="64"/>
      <c r="AW9" s="64"/>
      <c r="AX9" s="71"/>
      <c r="AY9" s="70" t="s">
        <v>71</v>
      </c>
      <c r="AZ9" s="64"/>
      <c r="BA9" s="64"/>
      <c r="BB9" s="71"/>
      <c r="BC9" s="70" t="s">
        <v>216</v>
      </c>
      <c r="BD9" s="64"/>
      <c r="BE9" s="64"/>
      <c r="BF9" s="71"/>
      <c r="BG9" s="70" t="s">
        <v>72</v>
      </c>
      <c r="BH9" s="64"/>
      <c r="BI9" s="64"/>
      <c r="BJ9" s="71"/>
      <c r="BK9" s="70" t="s">
        <v>73</v>
      </c>
      <c r="BL9" s="64"/>
      <c r="BM9" s="64"/>
      <c r="BN9" s="71"/>
      <c r="BO9" s="70" t="s">
        <v>74</v>
      </c>
      <c r="BP9" s="64"/>
      <c r="BQ9" s="64"/>
      <c r="BR9" s="71"/>
      <c r="BS9" s="70" t="s">
        <v>75</v>
      </c>
      <c r="BT9" s="64"/>
      <c r="BU9" s="64"/>
      <c r="BV9" s="71"/>
      <c r="BW9" s="70" t="s">
        <v>76</v>
      </c>
      <c r="BX9" s="64"/>
      <c r="BY9" s="64"/>
      <c r="BZ9" s="71"/>
      <c r="CA9" s="70" t="s">
        <v>77</v>
      </c>
      <c r="CB9" s="64"/>
      <c r="CC9" s="64"/>
      <c r="CD9" s="71"/>
      <c r="CE9" s="70" t="s">
        <v>217</v>
      </c>
      <c r="CF9" s="64"/>
      <c r="CG9" s="64"/>
      <c r="CH9" s="64"/>
      <c r="CI9" s="70" t="s">
        <v>218</v>
      </c>
      <c r="CJ9" s="64"/>
      <c r="CK9" s="64"/>
      <c r="CL9" s="64"/>
    </row>
    <row r="10" spans="2:90" ht="29.25" thickBot="1" x14ac:dyDescent="0.25">
      <c r="C10" s="6" t="s">
        <v>30</v>
      </c>
      <c r="D10" s="6" t="s">
        <v>78</v>
      </c>
      <c r="E10" s="6" t="s">
        <v>32</v>
      </c>
      <c r="F10" s="6" t="s">
        <v>33</v>
      </c>
      <c r="G10" s="6" t="s">
        <v>30</v>
      </c>
      <c r="H10" s="6" t="s">
        <v>78</v>
      </c>
      <c r="I10" s="6" t="s">
        <v>32</v>
      </c>
      <c r="J10" s="6" t="s">
        <v>33</v>
      </c>
      <c r="K10" s="6" t="s">
        <v>30</v>
      </c>
      <c r="L10" s="6" t="s">
        <v>78</v>
      </c>
      <c r="M10" s="6" t="s">
        <v>32</v>
      </c>
      <c r="N10" s="6" t="s">
        <v>33</v>
      </c>
      <c r="O10" s="6" t="s">
        <v>30</v>
      </c>
      <c r="P10" s="6" t="s">
        <v>78</v>
      </c>
      <c r="Q10" s="6" t="s">
        <v>32</v>
      </c>
      <c r="R10" s="6" t="s">
        <v>33</v>
      </c>
      <c r="S10" s="6" t="s">
        <v>30</v>
      </c>
      <c r="T10" s="6" t="s">
        <v>78</v>
      </c>
      <c r="U10" s="6" t="s">
        <v>32</v>
      </c>
      <c r="V10" s="6" t="s">
        <v>33</v>
      </c>
      <c r="W10" s="6" t="s">
        <v>30</v>
      </c>
      <c r="X10" s="6" t="s">
        <v>78</v>
      </c>
      <c r="Y10" s="6" t="s">
        <v>32</v>
      </c>
      <c r="Z10" s="6" t="s">
        <v>33</v>
      </c>
      <c r="AA10" s="6" t="s">
        <v>30</v>
      </c>
      <c r="AB10" s="6" t="s">
        <v>78</v>
      </c>
      <c r="AC10" s="6" t="s">
        <v>32</v>
      </c>
      <c r="AD10" s="6" t="s">
        <v>33</v>
      </c>
      <c r="AE10" s="6" t="s">
        <v>30</v>
      </c>
      <c r="AF10" s="6" t="s">
        <v>78</v>
      </c>
      <c r="AG10" s="6" t="s">
        <v>32</v>
      </c>
      <c r="AH10" s="6" t="s">
        <v>33</v>
      </c>
      <c r="AI10" s="6" t="s">
        <v>30</v>
      </c>
      <c r="AJ10" s="6" t="s">
        <v>78</v>
      </c>
      <c r="AK10" s="6" t="s">
        <v>32</v>
      </c>
      <c r="AL10" s="6" t="s">
        <v>33</v>
      </c>
      <c r="AM10" s="6" t="s">
        <v>30</v>
      </c>
      <c r="AN10" s="6" t="s">
        <v>78</v>
      </c>
      <c r="AO10" s="6" t="s">
        <v>32</v>
      </c>
      <c r="AP10" s="6" t="s">
        <v>33</v>
      </c>
      <c r="AQ10" s="6" t="s">
        <v>30</v>
      </c>
      <c r="AR10" s="6" t="s">
        <v>78</v>
      </c>
      <c r="AS10" s="6" t="s">
        <v>32</v>
      </c>
      <c r="AT10" s="6" t="s">
        <v>33</v>
      </c>
      <c r="AU10" s="42" t="s">
        <v>30</v>
      </c>
      <c r="AV10" s="42" t="s">
        <v>78</v>
      </c>
      <c r="AW10" s="42" t="s">
        <v>32</v>
      </c>
      <c r="AX10" s="42" t="s">
        <v>33</v>
      </c>
      <c r="AY10" s="6" t="s">
        <v>30</v>
      </c>
      <c r="AZ10" s="6" t="s">
        <v>78</v>
      </c>
      <c r="BA10" s="6" t="s">
        <v>32</v>
      </c>
      <c r="BB10" s="6" t="s">
        <v>33</v>
      </c>
      <c r="BC10" s="37" t="s">
        <v>30</v>
      </c>
      <c r="BD10" s="37" t="s">
        <v>78</v>
      </c>
      <c r="BE10" s="37" t="s">
        <v>32</v>
      </c>
      <c r="BF10" s="37" t="s">
        <v>33</v>
      </c>
      <c r="BG10" s="6" t="s">
        <v>30</v>
      </c>
      <c r="BH10" s="6" t="s">
        <v>78</v>
      </c>
      <c r="BI10" s="6" t="s">
        <v>32</v>
      </c>
      <c r="BJ10" s="6" t="s">
        <v>33</v>
      </c>
      <c r="BK10" s="6" t="s">
        <v>30</v>
      </c>
      <c r="BL10" s="6" t="s">
        <v>78</v>
      </c>
      <c r="BM10" s="6" t="s">
        <v>32</v>
      </c>
      <c r="BN10" s="6" t="s">
        <v>33</v>
      </c>
      <c r="BO10" s="6" t="s">
        <v>30</v>
      </c>
      <c r="BP10" s="6" t="s">
        <v>78</v>
      </c>
      <c r="BQ10" s="6" t="s">
        <v>32</v>
      </c>
      <c r="BR10" s="6" t="s">
        <v>33</v>
      </c>
      <c r="BS10" s="6" t="s">
        <v>30</v>
      </c>
      <c r="BT10" s="6" t="s">
        <v>78</v>
      </c>
      <c r="BU10" s="6" t="s">
        <v>32</v>
      </c>
      <c r="BV10" s="6" t="s">
        <v>33</v>
      </c>
      <c r="BW10" s="6" t="s">
        <v>30</v>
      </c>
      <c r="BX10" s="6" t="s">
        <v>78</v>
      </c>
      <c r="BY10" s="6" t="s">
        <v>32</v>
      </c>
      <c r="BZ10" s="6" t="s">
        <v>33</v>
      </c>
      <c r="CA10" s="6" t="s">
        <v>30</v>
      </c>
      <c r="CB10" s="6" t="s">
        <v>78</v>
      </c>
      <c r="CC10" s="6" t="s">
        <v>32</v>
      </c>
      <c r="CD10" s="6" t="s">
        <v>33</v>
      </c>
      <c r="CE10" s="37" t="s">
        <v>30</v>
      </c>
      <c r="CF10" s="37" t="s">
        <v>78</v>
      </c>
      <c r="CG10" s="37" t="s">
        <v>32</v>
      </c>
      <c r="CH10" s="37" t="s">
        <v>33</v>
      </c>
      <c r="CI10" s="37" t="s">
        <v>30</v>
      </c>
      <c r="CJ10" s="37" t="s">
        <v>78</v>
      </c>
      <c r="CK10" s="37" t="s">
        <v>32</v>
      </c>
      <c r="CL10" s="37" t="s">
        <v>33</v>
      </c>
    </row>
    <row r="11" spans="2:90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  <c r="AJ11" s="28"/>
      <c r="AK11" s="28"/>
      <c r="AL11" s="28"/>
      <c r="AM11" s="28"/>
      <c r="AN11" s="28"/>
      <c r="AO11" s="28"/>
      <c r="AP11" s="28"/>
      <c r="AQ11" s="28"/>
      <c r="AR11" s="28"/>
      <c r="AS11" s="28"/>
      <c r="AT11" s="28"/>
      <c r="AU11" s="28"/>
      <c r="AV11" s="28"/>
      <c r="AW11" s="28"/>
      <c r="AX11" s="28"/>
    </row>
    <row r="12" spans="2:90" ht="20.100000000000001" customHeight="1" thickBot="1" x14ac:dyDescent="0.25">
      <c r="B12" s="3" t="s">
        <v>195</v>
      </c>
      <c r="C12" s="28">
        <v>73</v>
      </c>
      <c r="D12" s="28">
        <v>9</v>
      </c>
      <c r="E12" s="28">
        <v>70</v>
      </c>
      <c r="F12" s="28">
        <v>84</v>
      </c>
      <c r="G12" s="28">
        <v>0</v>
      </c>
      <c r="H12" s="28">
        <v>0</v>
      </c>
      <c r="I12" s="28">
        <v>0</v>
      </c>
      <c r="J12" s="28">
        <v>2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5</v>
      </c>
      <c r="U12" s="28">
        <v>5</v>
      </c>
      <c r="V12" s="28">
        <v>0</v>
      </c>
      <c r="W12" s="28">
        <v>22</v>
      </c>
      <c r="X12" s="28">
        <v>0</v>
      </c>
      <c r="Y12" s="28">
        <v>22</v>
      </c>
      <c r="Z12" s="28">
        <v>29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1</v>
      </c>
      <c r="AH12" s="28">
        <v>0</v>
      </c>
      <c r="AI12" s="28">
        <v>0</v>
      </c>
      <c r="AJ12" s="28">
        <v>0</v>
      </c>
      <c r="AK12" s="28">
        <v>0</v>
      </c>
      <c r="AL12" s="28">
        <v>0</v>
      </c>
      <c r="AM12" s="28">
        <v>0</v>
      </c>
      <c r="AN12" s="28">
        <v>1</v>
      </c>
      <c r="AO12" s="28">
        <v>1</v>
      </c>
      <c r="AP12" s="28">
        <v>0</v>
      </c>
      <c r="AQ12" s="28">
        <v>7</v>
      </c>
      <c r="AR12" s="28">
        <v>0</v>
      </c>
      <c r="AS12" s="28">
        <v>9</v>
      </c>
      <c r="AT12" s="28">
        <v>4</v>
      </c>
      <c r="AU12" s="28">
        <v>1</v>
      </c>
      <c r="AV12" s="28">
        <v>0</v>
      </c>
      <c r="AW12" s="28">
        <v>1</v>
      </c>
      <c r="AX12" s="28">
        <v>0</v>
      </c>
      <c r="AY12" s="28">
        <v>0</v>
      </c>
      <c r="AZ12" s="28">
        <v>0</v>
      </c>
      <c r="BA12" s="28">
        <v>0</v>
      </c>
      <c r="BB12" s="28">
        <v>0</v>
      </c>
      <c r="BC12" s="28">
        <v>0</v>
      </c>
      <c r="BD12" s="28">
        <v>0</v>
      </c>
      <c r="BE12" s="28">
        <v>0</v>
      </c>
      <c r="BF12" s="28">
        <v>0</v>
      </c>
      <c r="BG12" s="28">
        <v>0</v>
      </c>
      <c r="BH12" s="28">
        <v>0</v>
      </c>
      <c r="BI12" s="28">
        <v>0</v>
      </c>
      <c r="BJ12" s="28">
        <v>0</v>
      </c>
      <c r="BK12" s="28">
        <v>0</v>
      </c>
      <c r="BL12" s="28">
        <v>0</v>
      </c>
      <c r="BM12" s="28">
        <v>0</v>
      </c>
      <c r="BN12" s="28">
        <v>0</v>
      </c>
      <c r="BO12" s="28">
        <v>0</v>
      </c>
      <c r="BP12" s="28">
        <v>0</v>
      </c>
      <c r="BQ12" s="28">
        <v>0</v>
      </c>
      <c r="BR12" s="28">
        <v>0</v>
      </c>
      <c r="BS12" s="28">
        <v>1</v>
      </c>
      <c r="BT12" s="28">
        <v>0</v>
      </c>
      <c r="BU12" s="28">
        <v>1</v>
      </c>
      <c r="BV12" s="28">
        <v>0</v>
      </c>
      <c r="BW12" s="28">
        <v>5</v>
      </c>
      <c r="BX12" s="28">
        <v>3</v>
      </c>
      <c r="BY12" s="28">
        <v>7</v>
      </c>
      <c r="BZ12" s="28">
        <v>1</v>
      </c>
      <c r="CA12" s="28">
        <v>37</v>
      </c>
      <c r="CB12" s="28">
        <v>0</v>
      </c>
      <c r="CC12" s="28">
        <v>23</v>
      </c>
      <c r="CD12" s="28">
        <v>48</v>
      </c>
      <c r="CE12" s="28">
        <v>0</v>
      </c>
      <c r="CF12" s="28">
        <v>0</v>
      </c>
      <c r="CG12" s="28">
        <v>0</v>
      </c>
      <c r="CH12" s="28">
        <v>0</v>
      </c>
      <c r="CI12" s="28">
        <v>0</v>
      </c>
      <c r="CJ12" s="28">
        <v>0</v>
      </c>
      <c r="CK12" s="28">
        <v>0</v>
      </c>
      <c r="CL12" s="28">
        <v>0</v>
      </c>
    </row>
    <row r="13" spans="2:90" ht="20.100000000000001" customHeight="1" thickBot="1" x14ac:dyDescent="0.25">
      <c r="B13" s="3" t="s">
        <v>238</v>
      </c>
      <c r="C13" s="28">
        <v>19</v>
      </c>
      <c r="D13" s="28">
        <v>4</v>
      </c>
      <c r="E13" s="28">
        <v>18</v>
      </c>
      <c r="F13" s="28">
        <v>7</v>
      </c>
      <c r="G13" s="28">
        <v>0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3</v>
      </c>
      <c r="U13" s="28">
        <v>3</v>
      </c>
      <c r="V13" s="28">
        <v>0</v>
      </c>
      <c r="W13" s="28">
        <v>5</v>
      </c>
      <c r="X13" s="28">
        <v>0</v>
      </c>
      <c r="Y13" s="28">
        <v>5</v>
      </c>
      <c r="Z13" s="28">
        <v>1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  <c r="AJ13" s="28">
        <v>0</v>
      </c>
      <c r="AK13" s="28">
        <v>0</v>
      </c>
      <c r="AL13" s="28">
        <v>0</v>
      </c>
      <c r="AM13" s="28">
        <v>0</v>
      </c>
      <c r="AN13" s="28">
        <v>0</v>
      </c>
      <c r="AO13" s="28">
        <v>0</v>
      </c>
      <c r="AP13" s="28">
        <v>0</v>
      </c>
      <c r="AQ13" s="28">
        <v>4</v>
      </c>
      <c r="AR13" s="28">
        <v>0</v>
      </c>
      <c r="AS13" s="28">
        <v>2</v>
      </c>
      <c r="AT13" s="28">
        <v>0</v>
      </c>
      <c r="AU13" s="28">
        <v>0</v>
      </c>
      <c r="AV13" s="28">
        <v>0</v>
      </c>
      <c r="AW13" s="28">
        <v>0</v>
      </c>
      <c r="AX13" s="28">
        <v>0</v>
      </c>
      <c r="AY13" s="28">
        <v>1</v>
      </c>
      <c r="AZ13" s="28">
        <v>0</v>
      </c>
      <c r="BA13" s="28">
        <v>0</v>
      </c>
      <c r="BB13" s="28">
        <v>1</v>
      </c>
      <c r="BC13" s="28">
        <v>0</v>
      </c>
      <c r="BD13" s="28">
        <v>0</v>
      </c>
      <c r="BE13" s="28">
        <v>0</v>
      </c>
      <c r="BF13" s="28">
        <v>0</v>
      </c>
      <c r="BG13" s="28">
        <v>0</v>
      </c>
      <c r="BH13" s="28">
        <v>0</v>
      </c>
      <c r="BI13" s="28">
        <v>0</v>
      </c>
      <c r="BJ13" s="28">
        <v>0</v>
      </c>
      <c r="BK13" s="28">
        <v>0</v>
      </c>
      <c r="BL13" s="28">
        <v>0</v>
      </c>
      <c r="BM13" s="28">
        <v>0</v>
      </c>
      <c r="BN13" s="28">
        <v>0</v>
      </c>
      <c r="BO13" s="28">
        <v>0</v>
      </c>
      <c r="BP13" s="28">
        <v>0</v>
      </c>
      <c r="BQ13" s="28">
        <v>0</v>
      </c>
      <c r="BR13" s="28">
        <v>0</v>
      </c>
      <c r="BS13" s="28">
        <v>0</v>
      </c>
      <c r="BT13" s="28">
        <v>0</v>
      </c>
      <c r="BU13" s="28">
        <v>0</v>
      </c>
      <c r="BV13" s="28">
        <v>0</v>
      </c>
      <c r="BW13" s="28">
        <v>1</v>
      </c>
      <c r="BX13" s="28">
        <v>1</v>
      </c>
      <c r="BY13" s="28">
        <v>2</v>
      </c>
      <c r="BZ13" s="28">
        <v>0</v>
      </c>
      <c r="CA13" s="28">
        <v>8</v>
      </c>
      <c r="CB13" s="28">
        <v>0</v>
      </c>
      <c r="CC13" s="28">
        <v>6</v>
      </c>
      <c r="CD13" s="28">
        <v>5</v>
      </c>
      <c r="CE13" s="28">
        <v>0</v>
      </c>
      <c r="CF13" s="28">
        <v>0</v>
      </c>
      <c r="CG13" s="28">
        <v>0</v>
      </c>
      <c r="CH13" s="28">
        <v>0</v>
      </c>
      <c r="CI13" s="28">
        <v>0</v>
      </c>
      <c r="CJ13" s="28">
        <v>0</v>
      </c>
      <c r="CK13" s="28">
        <v>0</v>
      </c>
      <c r="CL13" s="28">
        <v>0</v>
      </c>
    </row>
    <row r="14" spans="2:90" ht="20.100000000000001" customHeight="1" thickBot="1" x14ac:dyDescent="0.25">
      <c r="B14" s="3" t="s">
        <v>374</v>
      </c>
      <c r="C14" s="28">
        <v>391</v>
      </c>
      <c r="D14" s="28">
        <v>14</v>
      </c>
      <c r="E14" s="28">
        <v>359</v>
      </c>
      <c r="F14" s="28">
        <v>289</v>
      </c>
      <c r="G14" s="28">
        <v>0</v>
      </c>
      <c r="H14" s="28">
        <v>0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31</v>
      </c>
      <c r="T14" s="28">
        <v>5</v>
      </c>
      <c r="U14" s="28">
        <v>33</v>
      </c>
      <c r="V14" s="28">
        <v>10</v>
      </c>
      <c r="W14" s="28">
        <v>131</v>
      </c>
      <c r="X14" s="28">
        <v>0</v>
      </c>
      <c r="Y14" s="28">
        <v>100</v>
      </c>
      <c r="Z14" s="28">
        <v>115</v>
      </c>
      <c r="AA14" s="28">
        <v>0</v>
      </c>
      <c r="AB14" s="28">
        <v>0</v>
      </c>
      <c r="AC14" s="28">
        <v>1</v>
      </c>
      <c r="AD14" s="28">
        <v>1</v>
      </c>
      <c r="AE14" s="28">
        <v>1</v>
      </c>
      <c r="AF14" s="28">
        <v>0</v>
      </c>
      <c r="AG14" s="28">
        <v>2</v>
      </c>
      <c r="AH14" s="28">
        <v>4</v>
      </c>
      <c r="AI14" s="28">
        <v>0</v>
      </c>
      <c r="AJ14" s="28">
        <v>0</v>
      </c>
      <c r="AK14" s="28">
        <v>0</v>
      </c>
      <c r="AL14" s="28">
        <v>0</v>
      </c>
      <c r="AM14" s="28">
        <v>6</v>
      </c>
      <c r="AN14" s="28">
        <v>1</v>
      </c>
      <c r="AO14" s="28">
        <v>8</v>
      </c>
      <c r="AP14" s="28">
        <v>0</v>
      </c>
      <c r="AQ14" s="28">
        <v>77</v>
      </c>
      <c r="AR14" s="28">
        <v>1</v>
      </c>
      <c r="AS14" s="28">
        <v>61</v>
      </c>
      <c r="AT14" s="28">
        <v>59</v>
      </c>
      <c r="AU14" s="28">
        <v>3</v>
      </c>
      <c r="AV14" s="28">
        <v>0</v>
      </c>
      <c r="AW14" s="28">
        <v>1</v>
      </c>
      <c r="AX14" s="28">
        <v>2</v>
      </c>
      <c r="AY14" s="28">
        <v>13</v>
      </c>
      <c r="AZ14" s="28">
        <v>0</v>
      </c>
      <c r="BA14" s="28">
        <v>11</v>
      </c>
      <c r="BB14" s="28">
        <v>4</v>
      </c>
      <c r="BC14" s="28">
        <v>0</v>
      </c>
      <c r="BD14" s="28">
        <v>0</v>
      </c>
      <c r="BE14" s="28">
        <v>0</v>
      </c>
      <c r="BF14" s="28">
        <v>0</v>
      </c>
      <c r="BG14" s="28">
        <v>0</v>
      </c>
      <c r="BH14" s="28">
        <v>0</v>
      </c>
      <c r="BI14" s="28">
        <v>0</v>
      </c>
      <c r="BJ14" s="28">
        <v>0</v>
      </c>
      <c r="BK14" s="28">
        <v>0</v>
      </c>
      <c r="BL14" s="28">
        <v>0</v>
      </c>
      <c r="BM14" s="28">
        <v>0</v>
      </c>
      <c r="BN14" s="28">
        <v>1</v>
      </c>
      <c r="BO14" s="28">
        <v>0</v>
      </c>
      <c r="BP14" s="28">
        <v>0</v>
      </c>
      <c r="BQ14" s="28">
        <v>0</v>
      </c>
      <c r="BR14" s="28">
        <v>0</v>
      </c>
      <c r="BS14" s="28">
        <v>0</v>
      </c>
      <c r="BT14" s="28">
        <v>0</v>
      </c>
      <c r="BU14" s="28">
        <v>1</v>
      </c>
      <c r="BV14" s="28">
        <v>0</v>
      </c>
      <c r="BW14" s="28">
        <v>26</v>
      </c>
      <c r="BX14" s="28">
        <v>7</v>
      </c>
      <c r="BY14" s="28">
        <v>31</v>
      </c>
      <c r="BZ14" s="28">
        <v>5</v>
      </c>
      <c r="CA14" s="28">
        <v>103</v>
      </c>
      <c r="CB14" s="28">
        <v>0</v>
      </c>
      <c r="CC14" s="28">
        <v>110</v>
      </c>
      <c r="CD14" s="28">
        <v>88</v>
      </c>
      <c r="CE14" s="28">
        <v>0</v>
      </c>
      <c r="CF14" s="28">
        <v>0</v>
      </c>
      <c r="CG14" s="28">
        <v>0</v>
      </c>
      <c r="CH14" s="28">
        <v>0</v>
      </c>
      <c r="CI14" s="28">
        <v>0</v>
      </c>
      <c r="CJ14" s="28">
        <v>0</v>
      </c>
      <c r="CK14" s="28">
        <v>0</v>
      </c>
      <c r="CL14" s="28">
        <v>0</v>
      </c>
    </row>
    <row r="15" spans="2:90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</row>
    <row r="16" spans="2:90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</row>
    <row r="17" spans="2:90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</row>
    <row r="18" spans="2:90" ht="20.100000000000001" customHeight="1" thickBot="1" x14ac:dyDescent="0.25">
      <c r="B18" s="3" t="s">
        <v>241</v>
      </c>
      <c r="C18" s="28">
        <v>51</v>
      </c>
      <c r="D18" s="28">
        <v>8</v>
      </c>
      <c r="E18" s="28">
        <v>37</v>
      </c>
      <c r="F18" s="28">
        <v>56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1</v>
      </c>
      <c r="T18" s="28">
        <v>4</v>
      </c>
      <c r="U18" s="28">
        <v>2</v>
      </c>
      <c r="V18" s="28">
        <v>4</v>
      </c>
      <c r="W18" s="28">
        <v>17</v>
      </c>
      <c r="X18" s="28">
        <v>0</v>
      </c>
      <c r="Y18" s="28">
        <v>17</v>
      </c>
      <c r="Z18" s="28">
        <v>12</v>
      </c>
      <c r="AA18" s="28">
        <v>0</v>
      </c>
      <c r="AB18" s="28">
        <v>0</v>
      </c>
      <c r="AC18" s="28">
        <v>0</v>
      </c>
      <c r="AD18" s="28">
        <v>0</v>
      </c>
      <c r="AE18" s="28">
        <v>1</v>
      </c>
      <c r="AF18" s="28">
        <v>0</v>
      </c>
      <c r="AG18" s="28">
        <v>1</v>
      </c>
      <c r="AH18" s="28">
        <v>1</v>
      </c>
      <c r="AI18" s="28">
        <v>0</v>
      </c>
      <c r="AJ18" s="28">
        <v>0</v>
      </c>
      <c r="AK18" s="28">
        <v>0</v>
      </c>
      <c r="AL18" s="28">
        <v>0</v>
      </c>
      <c r="AM18" s="28">
        <v>0</v>
      </c>
      <c r="AN18" s="28">
        <v>2</v>
      </c>
      <c r="AO18" s="28">
        <v>0</v>
      </c>
      <c r="AP18" s="28">
        <v>2</v>
      </c>
      <c r="AQ18" s="28">
        <v>2</v>
      </c>
      <c r="AR18" s="28">
        <v>0</v>
      </c>
      <c r="AS18" s="28">
        <v>3</v>
      </c>
      <c r="AT18" s="28">
        <v>2</v>
      </c>
      <c r="AU18" s="28">
        <v>0</v>
      </c>
      <c r="AV18" s="28">
        <v>0</v>
      </c>
      <c r="AW18" s="28">
        <v>0</v>
      </c>
      <c r="AX18" s="28">
        <v>0</v>
      </c>
      <c r="AY18" s="28">
        <v>1</v>
      </c>
      <c r="AZ18" s="28">
        <v>0</v>
      </c>
      <c r="BA18" s="28">
        <v>0</v>
      </c>
      <c r="BB18" s="28">
        <v>1</v>
      </c>
      <c r="BC18" s="28">
        <v>0</v>
      </c>
      <c r="BD18" s="28">
        <v>0</v>
      </c>
      <c r="BE18" s="28">
        <v>0</v>
      </c>
      <c r="BF18" s="28">
        <v>0</v>
      </c>
      <c r="BG18" s="28">
        <v>0</v>
      </c>
      <c r="BH18" s="28">
        <v>0</v>
      </c>
      <c r="BI18" s="28">
        <v>0</v>
      </c>
      <c r="BJ18" s="28">
        <v>0</v>
      </c>
      <c r="BK18" s="28">
        <v>0</v>
      </c>
      <c r="BL18" s="28">
        <v>0</v>
      </c>
      <c r="BM18" s="28">
        <v>0</v>
      </c>
      <c r="BN18" s="28">
        <v>0</v>
      </c>
      <c r="BO18" s="28">
        <v>0</v>
      </c>
      <c r="BP18" s="28">
        <v>0</v>
      </c>
      <c r="BQ18" s="28">
        <v>0</v>
      </c>
      <c r="BR18" s="28">
        <v>0</v>
      </c>
      <c r="BS18" s="28">
        <v>1</v>
      </c>
      <c r="BT18" s="28">
        <v>0</v>
      </c>
      <c r="BU18" s="28">
        <v>0</v>
      </c>
      <c r="BV18" s="28">
        <v>1</v>
      </c>
      <c r="BW18" s="28">
        <v>1</v>
      </c>
      <c r="BX18" s="28">
        <v>2</v>
      </c>
      <c r="BY18" s="28">
        <v>4</v>
      </c>
      <c r="BZ18" s="28">
        <v>0</v>
      </c>
      <c r="CA18" s="28">
        <v>27</v>
      </c>
      <c r="CB18" s="28">
        <v>0</v>
      </c>
      <c r="CC18" s="28">
        <v>10</v>
      </c>
      <c r="CD18" s="28">
        <v>33</v>
      </c>
      <c r="CE18" s="28">
        <v>0</v>
      </c>
      <c r="CF18" s="28">
        <v>0</v>
      </c>
      <c r="CG18" s="28">
        <v>0</v>
      </c>
      <c r="CH18" s="28">
        <v>0</v>
      </c>
      <c r="CI18" s="28">
        <v>0</v>
      </c>
      <c r="CJ18" s="28">
        <v>0</v>
      </c>
      <c r="CK18" s="28">
        <v>0</v>
      </c>
      <c r="CL18" s="28">
        <v>0</v>
      </c>
    </row>
    <row r="19" spans="2:90" ht="20.100000000000001" customHeight="1" thickBot="1" x14ac:dyDescent="0.25">
      <c r="B19" s="3" t="s">
        <v>242</v>
      </c>
      <c r="C19" s="28">
        <v>449</v>
      </c>
      <c r="D19" s="28">
        <v>5</v>
      </c>
      <c r="E19" s="28">
        <v>310</v>
      </c>
      <c r="F19" s="28">
        <v>433</v>
      </c>
      <c r="G19" s="28">
        <v>4</v>
      </c>
      <c r="H19" s="28">
        <v>0</v>
      </c>
      <c r="I19" s="28">
        <v>2</v>
      </c>
      <c r="J19" s="28">
        <v>4</v>
      </c>
      <c r="K19" s="28">
        <v>0</v>
      </c>
      <c r="L19" s="28">
        <v>0</v>
      </c>
      <c r="M19" s="28">
        <v>1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6</v>
      </c>
      <c r="T19" s="28">
        <v>4</v>
      </c>
      <c r="U19" s="28">
        <v>8</v>
      </c>
      <c r="V19" s="28">
        <v>3</v>
      </c>
      <c r="W19" s="28">
        <v>128</v>
      </c>
      <c r="X19" s="28">
        <v>0</v>
      </c>
      <c r="Y19" s="28">
        <v>94</v>
      </c>
      <c r="Z19" s="28">
        <v>126</v>
      </c>
      <c r="AA19" s="28">
        <v>0</v>
      </c>
      <c r="AB19" s="28">
        <v>0</v>
      </c>
      <c r="AC19" s="28">
        <v>0</v>
      </c>
      <c r="AD19" s="28">
        <v>0</v>
      </c>
      <c r="AE19" s="28">
        <v>4</v>
      </c>
      <c r="AF19" s="28">
        <v>0</v>
      </c>
      <c r="AG19" s="28">
        <v>3</v>
      </c>
      <c r="AH19" s="28">
        <v>7</v>
      </c>
      <c r="AI19" s="28">
        <v>0</v>
      </c>
      <c r="AJ19" s="28">
        <v>0</v>
      </c>
      <c r="AK19" s="28">
        <v>0</v>
      </c>
      <c r="AL19" s="28">
        <v>0</v>
      </c>
      <c r="AM19" s="28">
        <v>5</v>
      </c>
      <c r="AN19" s="28">
        <v>0</v>
      </c>
      <c r="AO19" s="28">
        <v>4</v>
      </c>
      <c r="AP19" s="28">
        <v>2</v>
      </c>
      <c r="AQ19" s="28">
        <v>108</v>
      </c>
      <c r="AR19" s="28">
        <v>0</v>
      </c>
      <c r="AS19" s="28">
        <v>65</v>
      </c>
      <c r="AT19" s="28">
        <v>94</v>
      </c>
      <c r="AU19" s="28">
        <v>1</v>
      </c>
      <c r="AV19" s="28">
        <v>0</v>
      </c>
      <c r="AW19" s="28">
        <v>0</v>
      </c>
      <c r="AX19" s="28">
        <v>1</v>
      </c>
      <c r="AY19" s="28">
        <v>12</v>
      </c>
      <c r="AZ19" s="28">
        <v>0</v>
      </c>
      <c r="BA19" s="28">
        <v>15</v>
      </c>
      <c r="BB19" s="28">
        <v>5</v>
      </c>
      <c r="BC19" s="28">
        <v>0</v>
      </c>
      <c r="BD19" s="28">
        <v>0</v>
      </c>
      <c r="BE19" s="28">
        <v>0</v>
      </c>
      <c r="BF19" s="28">
        <v>0</v>
      </c>
      <c r="BG19" s="28">
        <v>0</v>
      </c>
      <c r="BH19" s="28">
        <v>0</v>
      </c>
      <c r="BI19" s="28">
        <v>0</v>
      </c>
      <c r="BJ19" s="28">
        <v>0</v>
      </c>
      <c r="BK19" s="28">
        <v>0</v>
      </c>
      <c r="BL19" s="28">
        <v>0</v>
      </c>
      <c r="BM19" s="28">
        <v>0</v>
      </c>
      <c r="BN19" s="28">
        <v>0</v>
      </c>
      <c r="BO19" s="28">
        <v>0</v>
      </c>
      <c r="BP19" s="28">
        <v>0</v>
      </c>
      <c r="BQ19" s="28">
        <v>0</v>
      </c>
      <c r="BR19" s="28">
        <v>0</v>
      </c>
      <c r="BS19" s="28">
        <v>6</v>
      </c>
      <c r="BT19" s="28">
        <v>0</v>
      </c>
      <c r="BU19" s="28">
        <v>9</v>
      </c>
      <c r="BV19" s="28">
        <v>10</v>
      </c>
      <c r="BW19" s="28">
        <v>8</v>
      </c>
      <c r="BX19" s="28">
        <v>1</v>
      </c>
      <c r="BY19" s="28">
        <v>6</v>
      </c>
      <c r="BZ19" s="28">
        <v>7</v>
      </c>
      <c r="CA19" s="28">
        <v>167</v>
      </c>
      <c r="CB19" s="28">
        <v>0</v>
      </c>
      <c r="CC19" s="28">
        <v>103</v>
      </c>
      <c r="CD19" s="28">
        <v>174</v>
      </c>
      <c r="CE19" s="28">
        <v>0</v>
      </c>
      <c r="CF19" s="28">
        <v>0</v>
      </c>
      <c r="CG19" s="28">
        <v>0</v>
      </c>
      <c r="CH19" s="28">
        <v>0</v>
      </c>
      <c r="CI19" s="28">
        <v>0</v>
      </c>
      <c r="CJ19" s="28">
        <v>0</v>
      </c>
      <c r="CK19" s="28">
        <v>0</v>
      </c>
      <c r="CL19" s="28">
        <v>0</v>
      </c>
    </row>
    <row r="20" spans="2:90" ht="20.100000000000001" customHeight="1" thickBot="1" x14ac:dyDescent="0.25">
      <c r="B20" s="3" t="s">
        <v>243</v>
      </c>
      <c r="C20" s="28">
        <v>53</v>
      </c>
      <c r="D20" s="28">
        <v>5</v>
      </c>
      <c r="E20" s="28">
        <v>53</v>
      </c>
      <c r="F20" s="28">
        <v>39</v>
      </c>
      <c r="G20" s="28">
        <v>0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0</v>
      </c>
      <c r="Q20" s="28">
        <v>0</v>
      </c>
      <c r="R20" s="28">
        <v>0</v>
      </c>
      <c r="S20" s="28">
        <v>0</v>
      </c>
      <c r="T20" s="28">
        <v>5</v>
      </c>
      <c r="U20" s="28">
        <v>0</v>
      </c>
      <c r="V20" s="28">
        <v>5</v>
      </c>
      <c r="W20" s="28">
        <v>19</v>
      </c>
      <c r="X20" s="28">
        <v>0</v>
      </c>
      <c r="Y20" s="28">
        <v>23</v>
      </c>
      <c r="Z20" s="28">
        <v>13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1</v>
      </c>
      <c r="AI20" s="28">
        <v>0</v>
      </c>
      <c r="AJ20" s="28">
        <v>0</v>
      </c>
      <c r="AK20" s="28">
        <v>0</v>
      </c>
      <c r="AL20" s="28">
        <v>0</v>
      </c>
      <c r="AM20" s="28">
        <v>0</v>
      </c>
      <c r="AN20" s="28">
        <v>0</v>
      </c>
      <c r="AO20" s="28">
        <v>0</v>
      </c>
      <c r="AP20" s="28">
        <v>0</v>
      </c>
      <c r="AQ20" s="28">
        <v>6</v>
      </c>
      <c r="AR20" s="28">
        <v>0</v>
      </c>
      <c r="AS20" s="28">
        <v>6</v>
      </c>
      <c r="AT20" s="28">
        <v>4</v>
      </c>
      <c r="AU20" s="28">
        <v>0</v>
      </c>
      <c r="AV20" s="28">
        <v>0</v>
      </c>
      <c r="AW20" s="28">
        <v>0</v>
      </c>
      <c r="AX20" s="28">
        <v>0</v>
      </c>
      <c r="AY20" s="28">
        <v>0</v>
      </c>
      <c r="AZ20" s="28">
        <v>0</v>
      </c>
      <c r="BA20" s="28">
        <v>0</v>
      </c>
      <c r="BB20" s="28">
        <v>0</v>
      </c>
      <c r="BC20" s="28">
        <v>0</v>
      </c>
      <c r="BD20" s="28">
        <v>0</v>
      </c>
      <c r="BE20" s="28">
        <v>0</v>
      </c>
      <c r="BF20" s="28">
        <v>0</v>
      </c>
      <c r="BG20" s="28">
        <v>0</v>
      </c>
      <c r="BH20" s="28">
        <v>0</v>
      </c>
      <c r="BI20" s="28">
        <v>0</v>
      </c>
      <c r="BJ20" s="28">
        <v>0</v>
      </c>
      <c r="BK20" s="28">
        <v>0</v>
      </c>
      <c r="BL20" s="28">
        <v>0</v>
      </c>
      <c r="BM20" s="28">
        <v>0</v>
      </c>
      <c r="BN20" s="28">
        <v>0</v>
      </c>
      <c r="BO20" s="28">
        <v>0</v>
      </c>
      <c r="BP20" s="28">
        <v>0</v>
      </c>
      <c r="BQ20" s="28">
        <v>0</v>
      </c>
      <c r="BR20" s="28">
        <v>0</v>
      </c>
      <c r="BS20" s="28">
        <v>2</v>
      </c>
      <c r="BT20" s="28">
        <v>0</v>
      </c>
      <c r="BU20" s="28">
        <v>1</v>
      </c>
      <c r="BV20" s="28">
        <v>2</v>
      </c>
      <c r="BW20" s="28">
        <v>2</v>
      </c>
      <c r="BX20" s="28">
        <v>0</v>
      </c>
      <c r="BY20" s="28">
        <v>3</v>
      </c>
      <c r="BZ20" s="28">
        <v>2</v>
      </c>
      <c r="CA20" s="28">
        <v>24</v>
      </c>
      <c r="CB20" s="28">
        <v>0</v>
      </c>
      <c r="CC20" s="28">
        <v>20</v>
      </c>
      <c r="CD20" s="28">
        <v>12</v>
      </c>
      <c r="CE20" s="28">
        <v>0</v>
      </c>
      <c r="CF20" s="28">
        <v>0</v>
      </c>
      <c r="CG20" s="28">
        <v>0</v>
      </c>
      <c r="CH20" s="28">
        <v>0</v>
      </c>
      <c r="CI20" s="28">
        <v>0</v>
      </c>
      <c r="CJ20" s="28">
        <v>0</v>
      </c>
      <c r="CK20" s="28">
        <v>0</v>
      </c>
      <c r="CL20" s="28">
        <v>0</v>
      </c>
    </row>
    <row r="21" spans="2:90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</row>
    <row r="22" spans="2:90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8"/>
      <c r="BD22" s="28"/>
      <c r="BE22" s="28"/>
      <c r="BF22" s="28"/>
      <c r="BG22" s="28"/>
      <c r="BH22" s="28"/>
      <c r="BI22" s="28"/>
      <c r="BJ22" s="28"/>
      <c r="BK22" s="28"/>
      <c r="BL22" s="28"/>
      <c r="BM22" s="28"/>
      <c r="BN22" s="28"/>
      <c r="BO22" s="28"/>
      <c r="BP22" s="28"/>
      <c r="BQ22" s="28"/>
      <c r="BR22" s="28"/>
      <c r="BS22" s="28"/>
      <c r="BT22" s="28"/>
      <c r="BU22" s="28"/>
      <c r="BV22" s="28"/>
      <c r="BW22" s="28"/>
      <c r="BX22" s="28"/>
      <c r="BY22" s="28"/>
      <c r="BZ22" s="28"/>
      <c r="CA22" s="28"/>
      <c r="CB22" s="28"/>
      <c r="CC22" s="28"/>
      <c r="CD22" s="28"/>
      <c r="CE22" s="28"/>
      <c r="CF22" s="28"/>
      <c r="CG22" s="28"/>
      <c r="CH22" s="28"/>
      <c r="CI22" s="28"/>
      <c r="CJ22" s="28"/>
      <c r="CK22" s="28"/>
      <c r="CL22" s="28"/>
    </row>
    <row r="23" spans="2:90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  <c r="AJ23" s="28">
        <v>0</v>
      </c>
      <c r="AK23" s="28">
        <v>0</v>
      </c>
      <c r="AL23" s="28">
        <v>0</v>
      </c>
      <c r="AM23" s="28">
        <v>0</v>
      </c>
      <c r="AN23" s="28">
        <v>0</v>
      </c>
      <c r="AO23" s="28">
        <v>0</v>
      </c>
      <c r="AP23" s="28">
        <v>0</v>
      </c>
      <c r="AQ23" s="28">
        <v>0</v>
      </c>
      <c r="AR23" s="28">
        <v>0</v>
      </c>
      <c r="AS23" s="28">
        <v>0</v>
      </c>
      <c r="AT23" s="28">
        <v>0</v>
      </c>
      <c r="AU23" s="28">
        <v>0</v>
      </c>
      <c r="AV23" s="28">
        <v>0</v>
      </c>
      <c r="AW23" s="28">
        <v>0</v>
      </c>
      <c r="AX23" s="28">
        <v>0</v>
      </c>
      <c r="AY23" s="28">
        <v>0</v>
      </c>
      <c r="AZ23" s="28">
        <v>0</v>
      </c>
      <c r="BA23" s="28">
        <v>0</v>
      </c>
      <c r="BB23" s="28">
        <v>0</v>
      </c>
      <c r="BC23" s="28">
        <v>0</v>
      </c>
      <c r="BD23" s="28">
        <v>0</v>
      </c>
      <c r="BE23" s="28">
        <v>0</v>
      </c>
      <c r="BF23" s="28">
        <v>0</v>
      </c>
      <c r="BG23" s="28">
        <v>0</v>
      </c>
      <c r="BH23" s="28">
        <v>0</v>
      </c>
      <c r="BI23" s="28">
        <v>0</v>
      </c>
      <c r="BJ23" s="28">
        <v>0</v>
      </c>
      <c r="BK23" s="28">
        <v>0</v>
      </c>
      <c r="BL23" s="28">
        <v>0</v>
      </c>
      <c r="BM23" s="28">
        <v>0</v>
      </c>
      <c r="BN23" s="28">
        <v>0</v>
      </c>
      <c r="BO23" s="28">
        <v>0</v>
      </c>
      <c r="BP23" s="28">
        <v>0</v>
      </c>
      <c r="BQ23" s="28">
        <v>0</v>
      </c>
      <c r="BR23" s="28">
        <v>0</v>
      </c>
      <c r="BS23" s="28">
        <v>0</v>
      </c>
      <c r="BT23" s="28">
        <v>0</v>
      </c>
      <c r="BU23" s="28">
        <v>0</v>
      </c>
      <c r="BV23" s="28">
        <v>0</v>
      </c>
      <c r="BW23" s="28">
        <v>0</v>
      </c>
      <c r="BX23" s="28">
        <v>0</v>
      </c>
      <c r="BY23" s="28">
        <v>0</v>
      </c>
      <c r="BZ23" s="28">
        <v>0</v>
      </c>
      <c r="CA23" s="28">
        <v>0</v>
      </c>
      <c r="CB23" s="28">
        <v>0</v>
      </c>
      <c r="CC23" s="28">
        <v>0</v>
      </c>
      <c r="CD23" s="28">
        <v>0</v>
      </c>
      <c r="CE23" s="28">
        <v>0</v>
      </c>
      <c r="CF23" s="28">
        <v>0</v>
      </c>
      <c r="CG23" s="28">
        <v>0</v>
      </c>
      <c r="CH23" s="28">
        <v>0</v>
      </c>
      <c r="CI23" s="28">
        <v>0</v>
      </c>
      <c r="CJ23" s="28">
        <v>0</v>
      </c>
      <c r="CK23" s="28">
        <v>0</v>
      </c>
      <c r="CL23" s="28">
        <v>0</v>
      </c>
    </row>
    <row r="24" spans="2:90" ht="20.100000000000001" customHeight="1" thickBot="1" x14ac:dyDescent="0.25">
      <c r="B24" s="3" t="s">
        <v>246</v>
      </c>
      <c r="C24" s="28">
        <v>5</v>
      </c>
      <c r="D24" s="28">
        <v>0</v>
      </c>
      <c r="E24" s="28">
        <v>7</v>
      </c>
      <c r="F24" s="28">
        <v>4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1</v>
      </c>
      <c r="T24" s="28">
        <v>0</v>
      </c>
      <c r="U24" s="28">
        <v>1</v>
      </c>
      <c r="V24" s="28">
        <v>0</v>
      </c>
      <c r="W24" s="28">
        <v>2</v>
      </c>
      <c r="X24" s="28">
        <v>0</v>
      </c>
      <c r="Y24" s="28">
        <v>2</v>
      </c>
      <c r="Z24" s="28">
        <v>2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  <c r="AJ24" s="28">
        <v>0</v>
      </c>
      <c r="AK24" s="28">
        <v>0</v>
      </c>
      <c r="AL24" s="28">
        <v>0</v>
      </c>
      <c r="AM24" s="28">
        <v>0</v>
      </c>
      <c r="AN24" s="28">
        <v>0</v>
      </c>
      <c r="AO24" s="28">
        <v>0</v>
      </c>
      <c r="AP24" s="28">
        <v>0</v>
      </c>
      <c r="AQ24" s="28">
        <v>0</v>
      </c>
      <c r="AR24" s="28">
        <v>0</v>
      </c>
      <c r="AS24" s="28">
        <v>0</v>
      </c>
      <c r="AT24" s="28">
        <v>1</v>
      </c>
      <c r="AU24" s="28">
        <v>0</v>
      </c>
      <c r="AV24" s="28">
        <v>0</v>
      </c>
      <c r="AW24" s="28">
        <v>0</v>
      </c>
      <c r="AX24" s="28">
        <v>0</v>
      </c>
      <c r="AY24" s="28">
        <v>0</v>
      </c>
      <c r="AZ24" s="28">
        <v>0</v>
      </c>
      <c r="BA24" s="28">
        <v>0</v>
      </c>
      <c r="BB24" s="28">
        <v>0</v>
      </c>
      <c r="BC24" s="28">
        <v>0</v>
      </c>
      <c r="BD24" s="28">
        <v>0</v>
      </c>
      <c r="BE24" s="28">
        <v>0</v>
      </c>
      <c r="BF24" s="28">
        <v>0</v>
      </c>
      <c r="BG24" s="28">
        <v>0</v>
      </c>
      <c r="BH24" s="28">
        <v>0</v>
      </c>
      <c r="BI24" s="28">
        <v>0</v>
      </c>
      <c r="BJ24" s="28">
        <v>0</v>
      </c>
      <c r="BK24" s="28">
        <v>0</v>
      </c>
      <c r="BL24" s="28">
        <v>0</v>
      </c>
      <c r="BM24" s="28">
        <v>0</v>
      </c>
      <c r="BN24" s="28">
        <v>0</v>
      </c>
      <c r="BO24" s="28">
        <v>0</v>
      </c>
      <c r="BP24" s="28">
        <v>0</v>
      </c>
      <c r="BQ24" s="28">
        <v>0</v>
      </c>
      <c r="BR24" s="28">
        <v>0</v>
      </c>
      <c r="BS24" s="28">
        <v>0</v>
      </c>
      <c r="BT24" s="28">
        <v>0</v>
      </c>
      <c r="BU24" s="28">
        <v>0</v>
      </c>
      <c r="BV24" s="28">
        <v>0</v>
      </c>
      <c r="BW24" s="28">
        <v>0</v>
      </c>
      <c r="BX24" s="28">
        <v>0</v>
      </c>
      <c r="BY24" s="28">
        <v>0</v>
      </c>
      <c r="BZ24" s="28">
        <v>0</v>
      </c>
      <c r="CA24" s="28">
        <v>2</v>
      </c>
      <c r="CB24" s="28">
        <v>0</v>
      </c>
      <c r="CC24" s="28">
        <v>4</v>
      </c>
      <c r="CD24" s="28">
        <v>1</v>
      </c>
      <c r="CE24" s="28">
        <v>0</v>
      </c>
      <c r="CF24" s="28">
        <v>0</v>
      </c>
      <c r="CG24" s="28">
        <v>0</v>
      </c>
      <c r="CH24" s="28">
        <v>0</v>
      </c>
      <c r="CI24" s="28">
        <v>0</v>
      </c>
      <c r="CJ24" s="28">
        <v>0</v>
      </c>
      <c r="CK24" s="28">
        <v>0</v>
      </c>
      <c r="CL24" s="28">
        <v>0</v>
      </c>
    </row>
    <row r="25" spans="2:90" ht="20.100000000000001" customHeight="1" thickBot="1" x14ac:dyDescent="0.25">
      <c r="B25" s="4" t="s">
        <v>248</v>
      </c>
      <c r="C25" s="28">
        <v>25</v>
      </c>
      <c r="D25" s="28">
        <v>3</v>
      </c>
      <c r="E25" s="28">
        <v>18</v>
      </c>
      <c r="F25" s="28">
        <v>25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3</v>
      </c>
      <c r="U25" s="28">
        <v>3</v>
      </c>
      <c r="V25" s="28">
        <v>0</v>
      </c>
      <c r="W25" s="28">
        <v>14</v>
      </c>
      <c r="X25" s="28">
        <v>0</v>
      </c>
      <c r="Y25" s="28">
        <v>8</v>
      </c>
      <c r="Z25" s="28">
        <v>11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  <c r="AJ25" s="28">
        <v>0</v>
      </c>
      <c r="AK25" s="28">
        <v>0</v>
      </c>
      <c r="AL25" s="28">
        <v>0</v>
      </c>
      <c r="AM25" s="28">
        <v>0</v>
      </c>
      <c r="AN25" s="28">
        <v>0</v>
      </c>
      <c r="AO25" s="28">
        <v>0</v>
      </c>
      <c r="AP25" s="28">
        <v>0</v>
      </c>
      <c r="AQ25" s="28">
        <v>4</v>
      </c>
      <c r="AR25" s="28">
        <v>0</v>
      </c>
      <c r="AS25" s="28">
        <v>3</v>
      </c>
      <c r="AT25" s="28">
        <v>2</v>
      </c>
      <c r="AU25" s="28">
        <v>0</v>
      </c>
      <c r="AV25" s="28">
        <v>0</v>
      </c>
      <c r="AW25" s="28">
        <v>0</v>
      </c>
      <c r="AX25" s="28">
        <v>0</v>
      </c>
      <c r="AY25" s="28">
        <v>0</v>
      </c>
      <c r="AZ25" s="28">
        <v>0</v>
      </c>
      <c r="BA25" s="28">
        <v>0</v>
      </c>
      <c r="BB25" s="28">
        <v>0</v>
      </c>
      <c r="BC25" s="28">
        <v>0</v>
      </c>
      <c r="BD25" s="28">
        <v>0</v>
      </c>
      <c r="BE25" s="28">
        <v>0</v>
      </c>
      <c r="BF25" s="28">
        <v>0</v>
      </c>
      <c r="BG25" s="28">
        <v>0</v>
      </c>
      <c r="BH25" s="28">
        <v>0</v>
      </c>
      <c r="BI25" s="28">
        <v>0</v>
      </c>
      <c r="BJ25" s="28">
        <v>0</v>
      </c>
      <c r="BK25" s="28">
        <v>0</v>
      </c>
      <c r="BL25" s="28">
        <v>0</v>
      </c>
      <c r="BM25" s="28">
        <v>0</v>
      </c>
      <c r="BN25" s="28">
        <v>0</v>
      </c>
      <c r="BO25" s="28">
        <v>0</v>
      </c>
      <c r="BP25" s="28">
        <v>0</v>
      </c>
      <c r="BQ25" s="28">
        <v>0</v>
      </c>
      <c r="BR25" s="28">
        <v>0</v>
      </c>
      <c r="BS25" s="28">
        <v>0</v>
      </c>
      <c r="BT25" s="28">
        <v>0</v>
      </c>
      <c r="BU25" s="28">
        <v>0</v>
      </c>
      <c r="BV25" s="28">
        <v>0</v>
      </c>
      <c r="BW25" s="28">
        <v>0</v>
      </c>
      <c r="BX25" s="28">
        <v>0</v>
      </c>
      <c r="BY25" s="28">
        <v>0</v>
      </c>
      <c r="BZ25" s="28">
        <v>4</v>
      </c>
      <c r="CA25" s="28">
        <v>7</v>
      </c>
      <c r="CB25" s="28">
        <v>0</v>
      </c>
      <c r="CC25" s="28">
        <v>4</v>
      </c>
      <c r="CD25" s="28">
        <v>8</v>
      </c>
      <c r="CE25" s="28">
        <v>0</v>
      </c>
      <c r="CF25" s="28">
        <v>0</v>
      </c>
      <c r="CG25" s="28">
        <v>0</v>
      </c>
      <c r="CH25" s="28">
        <v>0</v>
      </c>
      <c r="CI25" s="28">
        <v>0</v>
      </c>
      <c r="CJ25" s="28">
        <v>0</v>
      </c>
      <c r="CK25" s="28">
        <v>0</v>
      </c>
      <c r="CL25" s="28">
        <v>0</v>
      </c>
    </row>
    <row r="26" spans="2:90" ht="20.100000000000001" customHeight="1" thickBot="1" x14ac:dyDescent="0.25">
      <c r="B26" s="5" t="s">
        <v>244</v>
      </c>
      <c r="C26" s="28">
        <v>348</v>
      </c>
      <c r="D26" s="28">
        <v>6</v>
      </c>
      <c r="E26" s="28">
        <v>370</v>
      </c>
      <c r="F26" s="28">
        <v>303</v>
      </c>
      <c r="G26" s="28">
        <v>1</v>
      </c>
      <c r="H26" s="28">
        <v>0</v>
      </c>
      <c r="I26" s="28">
        <v>2</v>
      </c>
      <c r="J26" s="28">
        <v>0</v>
      </c>
      <c r="K26" s="28">
        <v>0</v>
      </c>
      <c r="L26" s="28">
        <v>0</v>
      </c>
      <c r="M26" s="28">
        <v>2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1</v>
      </c>
      <c r="T26" s="28">
        <v>5</v>
      </c>
      <c r="U26" s="28">
        <v>8</v>
      </c>
      <c r="V26" s="28">
        <v>1</v>
      </c>
      <c r="W26" s="28">
        <v>124</v>
      </c>
      <c r="X26" s="28">
        <v>0</v>
      </c>
      <c r="Y26" s="28">
        <v>126</v>
      </c>
      <c r="Z26" s="28">
        <v>113</v>
      </c>
      <c r="AA26" s="28">
        <v>1</v>
      </c>
      <c r="AB26" s="28">
        <v>0</v>
      </c>
      <c r="AC26" s="28">
        <v>1</v>
      </c>
      <c r="AD26" s="28">
        <v>0</v>
      </c>
      <c r="AE26" s="28">
        <v>1</v>
      </c>
      <c r="AF26" s="28">
        <v>0</v>
      </c>
      <c r="AG26" s="28">
        <v>1</v>
      </c>
      <c r="AH26" s="28">
        <v>0</v>
      </c>
      <c r="AI26" s="28">
        <v>0</v>
      </c>
      <c r="AJ26" s="28">
        <v>0</v>
      </c>
      <c r="AK26" s="28">
        <v>0</v>
      </c>
      <c r="AL26" s="28">
        <v>0</v>
      </c>
      <c r="AM26" s="28">
        <v>5</v>
      </c>
      <c r="AN26" s="28">
        <v>0</v>
      </c>
      <c r="AO26" s="28">
        <v>6</v>
      </c>
      <c r="AP26" s="28">
        <v>1</v>
      </c>
      <c r="AQ26" s="28">
        <v>38</v>
      </c>
      <c r="AR26" s="28">
        <v>0</v>
      </c>
      <c r="AS26" s="28">
        <v>59</v>
      </c>
      <c r="AT26" s="28">
        <v>15</v>
      </c>
      <c r="AU26" s="28">
        <v>1</v>
      </c>
      <c r="AV26" s="28">
        <v>0</v>
      </c>
      <c r="AW26" s="28">
        <v>1</v>
      </c>
      <c r="AX26" s="28">
        <v>0</v>
      </c>
      <c r="AY26" s="28">
        <v>1</v>
      </c>
      <c r="AZ26" s="28">
        <v>0</v>
      </c>
      <c r="BA26" s="28">
        <v>1</v>
      </c>
      <c r="BB26" s="28">
        <v>0</v>
      </c>
      <c r="BC26" s="28">
        <v>0</v>
      </c>
      <c r="BD26" s="28">
        <v>0</v>
      </c>
      <c r="BE26" s="28">
        <v>0</v>
      </c>
      <c r="BF26" s="28">
        <v>0</v>
      </c>
      <c r="BG26" s="28">
        <v>0</v>
      </c>
      <c r="BH26" s="28">
        <v>0</v>
      </c>
      <c r="BI26" s="28">
        <v>0</v>
      </c>
      <c r="BJ26" s="28">
        <v>0</v>
      </c>
      <c r="BK26" s="28">
        <v>0</v>
      </c>
      <c r="BL26" s="28">
        <v>0</v>
      </c>
      <c r="BM26" s="28">
        <v>0</v>
      </c>
      <c r="BN26" s="28">
        <v>0</v>
      </c>
      <c r="BO26" s="28">
        <v>0</v>
      </c>
      <c r="BP26" s="28">
        <v>0</v>
      </c>
      <c r="BQ26" s="28">
        <v>0</v>
      </c>
      <c r="BR26" s="28">
        <v>0</v>
      </c>
      <c r="BS26" s="28">
        <v>4</v>
      </c>
      <c r="BT26" s="28">
        <v>0</v>
      </c>
      <c r="BU26" s="28">
        <v>11</v>
      </c>
      <c r="BV26" s="28">
        <v>15</v>
      </c>
      <c r="BW26" s="28">
        <v>12</v>
      </c>
      <c r="BX26" s="28">
        <v>1</v>
      </c>
      <c r="BY26" s="28">
        <v>5</v>
      </c>
      <c r="BZ26" s="28">
        <v>33</v>
      </c>
      <c r="CA26" s="28">
        <v>159</v>
      </c>
      <c r="CB26" s="28">
        <v>0</v>
      </c>
      <c r="CC26" s="28">
        <v>147</v>
      </c>
      <c r="CD26" s="28">
        <v>125</v>
      </c>
      <c r="CE26" s="28">
        <v>0</v>
      </c>
      <c r="CF26" s="28">
        <v>0</v>
      </c>
      <c r="CG26" s="28">
        <v>0</v>
      </c>
      <c r="CH26" s="28">
        <v>0</v>
      </c>
      <c r="CI26" s="28">
        <v>0</v>
      </c>
      <c r="CJ26" s="28">
        <v>0</v>
      </c>
      <c r="CK26" s="28">
        <v>0</v>
      </c>
      <c r="CL26" s="28">
        <v>0</v>
      </c>
    </row>
  </sheetData>
  <mergeCells count="22">
    <mergeCell ref="BC9:BF9"/>
    <mergeCell ref="CE9:CH9"/>
    <mergeCell ref="CI9:CL9"/>
    <mergeCell ref="BG9:BJ9"/>
    <mergeCell ref="BK9:BN9"/>
    <mergeCell ref="BO9:BR9"/>
    <mergeCell ref="BS9:BV9"/>
    <mergeCell ref="BW9:BZ9"/>
    <mergeCell ref="CA9:CD9"/>
    <mergeCell ref="AY9:BB9"/>
    <mergeCell ref="C9:F9"/>
    <mergeCell ref="G9:J9"/>
    <mergeCell ref="K9:N9"/>
    <mergeCell ref="O9:R9"/>
    <mergeCell ref="S9:V9"/>
    <mergeCell ref="W9:Z9"/>
    <mergeCell ref="AA9:AD9"/>
    <mergeCell ref="AE9:AH9"/>
    <mergeCell ref="AI9:AL9"/>
    <mergeCell ref="AM9:AP9"/>
    <mergeCell ref="AQ9:AT9"/>
    <mergeCell ref="AU9:AX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N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5" customWidth="1"/>
    <col min="4" max="4" width="11.25" bestFit="1" customWidth="1"/>
    <col min="5" max="5" width="12.5" bestFit="1" customWidth="1"/>
    <col min="6" max="6" width="15" customWidth="1"/>
    <col min="7" max="7" width="11.25" bestFit="1" customWidth="1"/>
    <col min="8" max="8" width="12.5" bestFit="1" customWidth="1"/>
    <col min="9" max="9" width="15" customWidth="1"/>
    <col min="10" max="10" width="11.25" bestFit="1" customWidth="1"/>
    <col min="11" max="11" width="12.5" bestFit="1" customWidth="1"/>
    <col min="12" max="12" width="15" bestFit="1" customWidth="1"/>
    <col min="13" max="13" width="11.25" bestFit="1" customWidth="1"/>
    <col min="14" max="14" width="12.5" bestFit="1" customWidth="1"/>
  </cols>
  <sheetData>
    <row r="9" spans="2:14" ht="44.25" customHeight="1" thickBot="1" x14ac:dyDescent="0.25">
      <c r="C9" s="70" t="s">
        <v>79</v>
      </c>
      <c r="D9" s="64"/>
      <c r="E9" s="64"/>
      <c r="F9" s="70" t="s">
        <v>80</v>
      </c>
      <c r="G9" s="64"/>
      <c r="H9" s="64"/>
      <c r="I9" s="70" t="s">
        <v>81</v>
      </c>
      <c r="J9" s="64"/>
      <c r="K9" s="64"/>
      <c r="L9" s="70" t="s">
        <v>82</v>
      </c>
      <c r="M9" s="64"/>
      <c r="N9" s="64"/>
    </row>
    <row r="10" spans="2:14" ht="42" customHeight="1" thickBot="1" x14ac:dyDescent="0.25">
      <c r="C10" s="6" t="s">
        <v>30</v>
      </c>
      <c r="D10" s="6" t="s">
        <v>32</v>
      </c>
      <c r="E10" s="6" t="s">
        <v>83</v>
      </c>
      <c r="F10" s="6" t="s">
        <v>30</v>
      </c>
      <c r="G10" s="6" t="s">
        <v>32</v>
      </c>
      <c r="H10" s="6" t="s">
        <v>83</v>
      </c>
      <c r="I10" s="6" t="s">
        <v>30</v>
      </c>
      <c r="J10" s="6" t="s">
        <v>32</v>
      </c>
      <c r="K10" s="6" t="s">
        <v>83</v>
      </c>
      <c r="L10" s="6" t="s">
        <v>30</v>
      </c>
      <c r="M10" s="6" t="s">
        <v>32</v>
      </c>
      <c r="N10" s="6" t="s">
        <v>83</v>
      </c>
    </row>
    <row r="11" spans="2:14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</row>
    <row r="12" spans="2:14" ht="20.100000000000001" customHeight="1" thickBot="1" x14ac:dyDescent="0.25">
      <c r="B12" s="3" t="s">
        <v>195</v>
      </c>
      <c r="C12" s="28">
        <v>16</v>
      </c>
      <c r="D12" s="28">
        <v>23</v>
      </c>
      <c r="E12" s="28">
        <v>11</v>
      </c>
      <c r="F12" s="28">
        <v>7</v>
      </c>
      <c r="G12" s="28">
        <v>12</v>
      </c>
      <c r="H12" s="28">
        <v>4</v>
      </c>
      <c r="I12" s="28">
        <v>8</v>
      </c>
      <c r="J12" s="28">
        <v>10</v>
      </c>
      <c r="K12" s="28">
        <v>7</v>
      </c>
      <c r="L12" s="28">
        <v>1</v>
      </c>
      <c r="M12" s="28">
        <v>1</v>
      </c>
      <c r="N12" s="28">
        <v>0</v>
      </c>
    </row>
    <row r="13" spans="2:14" ht="20.100000000000001" customHeight="1" thickBot="1" x14ac:dyDescent="0.25">
      <c r="B13" s="3" t="s">
        <v>238</v>
      </c>
      <c r="C13" s="28">
        <v>6</v>
      </c>
      <c r="D13" s="28">
        <v>6</v>
      </c>
      <c r="E13" s="28">
        <v>0</v>
      </c>
      <c r="F13" s="28">
        <v>2</v>
      </c>
      <c r="G13" s="28">
        <v>2</v>
      </c>
      <c r="H13" s="28">
        <v>0</v>
      </c>
      <c r="I13" s="28">
        <v>4</v>
      </c>
      <c r="J13" s="28">
        <v>4</v>
      </c>
      <c r="K13" s="28">
        <v>0</v>
      </c>
      <c r="L13" s="28">
        <v>0</v>
      </c>
      <c r="M13" s="28">
        <v>0</v>
      </c>
      <c r="N13" s="28">
        <v>0</v>
      </c>
    </row>
    <row r="14" spans="2:14" ht="20.100000000000001" customHeight="1" thickBot="1" x14ac:dyDescent="0.25">
      <c r="B14" s="3" t="s">
        <v>374</v>
      </c>
      <c r="C14" s="28">
        <v>119</v>
      </c>
      <c r="D14" s="28">
        <v>121</v>
      </c>
      <c r="E14" s="28">
        <v>29</v>
      </c>
      <c r="F14" s="28">
        <v>43</v>
      </c>
      <c r="G14" s="28">
        <v>47</v>
      </c>
      <c r="H14" s="28">
        <v>7</v>
      </c>
      <c r="I14" s="28">
        <v>70</v>
      </c>
      <c r="J14" s="28">
        <v>68</v>
      </c>
      <c r="K14" s="28">
        <v>18</v>
      </c>
      <c r="L14" s="28">
        <v>6</v>
      </c>
      <c r="M14" s="28">
        <v>6</v>
      </c>
      <c r="N14" s="28">
        <v>4</v>
      </c>
    </row>
    <row r="15" spans="2:14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</row>
    <row r="16" spans="2:14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</row>
    <row r="17" spans="2:14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</row>
    <row r="18" spans="2:14" ht="20.100000000000001" customHeight="1" thickBot="1" x14ac:dyDescent="0.25">
      <c r="B18" s="3" t="s">
        <v>241</v>
      </c>
      <c r="C18" s="28">
        <v>22</v>
      </c>
      <c r="D18" s="28">
        <v>18</v>
      </c>
      <c r="E18" s="28">
        <v>4</v>
      </c>
      <c r="F18" s="28">
        <v>4</v>
      </c>
      <c r="G18" s="28">
        <v>4</v>
      </c>
      <c r="H18" s="28">
        <v>0</v>
      </c>
      <c r="I18" s="28">
        <v>12</v>
      </c>
      <c r="J18" s="28">
        <v>10</v>
      </c>
      <c r="K18" s="28">
        <v>2</v>
      </c>
      <c r="L18" s="28">
        <v>6</v>
      </c>
      <c r="M18" s="28">
        <v>4</v>
      </c>
      <c r="N18" s="28">
        <v>2</v>
      </c>
    </row>
    <row r="19" spans="2:14" ht="20.100000000000001" customHeight="1" thickBot="1" x14ac:dyDescent="0.25">
      <c r="B19" s="3" t="s">
        <v>242</v>
      </c>
      <c r="C19" s="28">
        <v>122</v>
      </c>
      <c r="D19" s="28">
        <v>104</v>
      </c>
      <c r="E19" s="28">
        <v>84</v>
      </c>
      <c r="F19" s="28">
        <v>7</v>
      </c>
      <c r="G19" s="28">
        <v>9</v>
      </c>
      <c r="H19" s="28">
        <v>4</v>
      </c>
      <c r="I19" s="28">
        <v>111</v>
      </c>
      <c r="J19" s="28">
        <v>93</v>
      </c>
      <c r="K19" s="28">
        <v>78</v>
      </c>
      <c r="L19" s="28">
        <v>4</v>
      </c>
      <c r="M19" s="28">
        <v>2</v>
      </c>
      <c r="N19" s="28">
        <v>2</v>
      </c>
    </row>
    <row r="20" spans="2:14" ht="20.100000000000001" customHeight="1" thickBot="1" x14ac:dyDescent="0.25">
      <c r="B20" s="3" t="s">
        <v>243</v>
      </c>
      <c r="C20" s="28">
        <v>9</v>
      </c>
      <c r="D20" s="28">
        <v>10</v>
      </c>
      <c r="E20" s="28">
        <v>4</v>
      </c>
      <c r="F20" s="28">
        <v>1</v>
      </c>
      <c r="G20" s="28">
        <v>2</v>
      </c>
      <c r="H20" s="28">
        <v>0</v>
      </c>
      <c r="I20" s="28">
        <v>8</v>
      </c>
      <c r="J20" s="28">
        <v>8</v>
      </c>
      <c r="K20" s="28">
        <v>4</v>
      </c>
      <c r="L20" s="28">
        <v>0</v>
      </c>
      <c r="M20" s="28">
        <v>0</v>
      </c>
      <c r="N20" s="28">
        <v>0</v>
      </c>
    </row>
    <row r="21" spans="2:14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</row>
    <row r="22" spans="2:14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</row>
    <row r="23" spans="2:14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</row>
    <row r="24" spans="2:14" ht="20.100000000000001" customHeight="1" thickBot="1" x14ac:dyDescent="0.25">
      <c r="B24" s="3" t="s">
        <v>246</v>
      </c>
      <c r="C24" s="28">
        <v>2</v>
      </c>
      <c r="D24" s="28">
        <v>3</v>
      </c>
      <c r="E24" s="28">
        <v>0</v>
      </c>
      <c r="F24" s="28">
        <v>1</v>
      </c>
      <c r="G24" s="28">
        <v>1</v>
      </c>
      <c r="H24" s="28">
        <v>0</v>
      </c>
      <c r="I24" s="28">
        <v>0</v>
      </c>
      <c r="J24" s="28">
        <v>1</v>
      </c>
      <c r="K24" s="28">
        <v>0</v>
      </c>
      <c r="L24" s="28">
        <v>1</v>
      </c>
      <c r="M24" s="28">
        <v>1</v>
      </c>
      <c r="N24" s="28">
        <v>0</v>
      </c>
    </row>
    <row r="25" spans="2:14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</row>
    <row r="26" spans="2:14" ht="20.100000000000001" customHeight="1" thickBot="1" x14ac:dyDescent="0.25">
      <c r="B26" s="5" t="s">
        <v>244</v>
      </c>
      <c r="C26" s="28">
        <v>65</v>
      </c>
      <c r="D26" s="28">
        <v>68</v>
      </c>
      <c r="E26" s="28">
        <v>10</v>
      </c>
      <c r="F26" s="28">
        <v>17</v>
      </c>
      <c r="G26" s="28">
        <v>17</v>
      </c>
      <c r="H26" s="28">
        <v>3</v>
      </c>
      <c r="I26" s="28">
        <v>39</v>
      </c>
      <c r="J26" s="28">
        <v>41</v>
      </c>
      <c r="K26" s="28">
        <v>7</v>
      </c>
      <c r="L26" s="28">
        <v>9</v>
      </c>
      <c r="M26" s="28">
        <v>10</v>
      </c>
      <c r="N26" s="28">
        <v>0</v>
      </c>
    </row>
    <row r="28" spans="2:14" x14ac:dyDescent="0.2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</row>
  </sheetData>
  <mergeCells count="4">
    <mergeCell ref="C9:E9"/>
    <mergeCell ref="F9:H9"/>
    <mergeCell ref="I9:K9"/>
    <mergeCell ref="L9:N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AI28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4.75" bestFit="1" customWidth="1"/>
    <col min="4" max="4" width="11.25" bestFit="1" customWidth="1"/>
    <col min="5" max="5" width="14.875" bestFit="1" customWidth="1"/>
    <col min="6" max="6" width="14.75" bestFit="1" customWidth="1"/>
    <col min="7" max="7" width="11.25" bestFit="1" customWidth="1"/>
    <col min="8" max="8" width="14.875" bestFit="1" customWidth="1"/>
    <col min="9" max="9" width="14.75" bestFit="1" customWidth="1"/>
    <col min="10" max="10" width="11.25" bestFit="1" customWidth="1"/>
    <col min="11" max="11" width="14.875" bestFit="1" customWidth="1"/>
    <col min="12" max="12" width="15" bestFit="1" customWidth="1"/>
    <col min="13" max="13" width="11.25" bestFit="1" customWidth="1"/>
    <col min="14" max="14" width="14.875" bestFit="1" customWidth="1"/>
    <col min="15" max="15" width="14.75" bestFit="1" customWidth="1"/>
    <col min="16" max="16" width="11.25" bestFit="1" customWidth="1"/>
    <col min="17" max="17" width="14.875" bestFit="1" customWidth="1"/>
    <col min="18" max="18" width="14.75" bestFit="1" customWidth="1"/>
    <col min="19" max="19" width="11.25" bestFit="1" customWidth="1"/>
    <col min="20" max="20" width="14.875" bestFit="1" customWidth="1"/>
    <col min="21" max="21" width="14.75" bestFit="1" customWidth="1"/>
    <col min="22" max="22" width="11.25" bestFit="1" customWidth="1"/>
    <col min="23" max="23" width="14.875" bestFit="1" customWidth="1"/>
    <col min="24" max="24" width="14.75" bestFit="1" customWidth="1"/>
    <col min="25" max="25" width="11.25" bestFit="1" customWidth="1"/>
    <col min="26" max="26" width="14.875" bestFit="1" customWidth="1"/>
    <col min="27" max="27" width="14.75" bestFit="1" customWidth="1"/>
    <col min="28" max="28" width="11.25" bestFit="1" customWidth="1"/>
    <col min="29" max="29" width="14.875" bestFit="1" customWidth="1"/>
    <col min="30" max="30" width="14.75" bestFit="1" customWidth="1"/>
    <col min="31" max="31" width="11.25" bestFit="1" customWidth="1"/>
    <col min="32" max="32" width="14.875" bestFit="1" customWidth="1"/>
    <col min="33" max="33" width="14.75" bestFit="1" customWidth="1"/>
    <col min="34" max="34" width="11.25" bestFit="1" customWidth="1"/>
    <col min="35" max="35" width="14.875" bestFit="1" customWidth="1"/>
  </cols>
  <sheetData>
    <row r="9" spans="2:35" ht="44.25" customHeight="1" thickBot="1" x14ac:dyDescent="0.25">
      <c r="C9" s="70" t="s">
        <v>84</v>
      </c>
      <c r="D9" s="64"/>
      <c r="E9" s="71"/>
      <c r="F9" s="70" t="s">
        <v>85</v>
      </c>
      <c r="G9" s="64"/>
      <c r="H9" s="64"/>
      <c r="I9" s="70" t="s">
        <v>86</v>
      </c>
      <c r="J9" s="64"/>
      <c r="K9" s="64"/>
      <c r="L9" s="70" t="s">
        <v>87</v>
      </c>
      <c r="M9" s="64"/>
      <c r="N9" s="64"/>
      <c r="O9" s="70" t="s">
        <v>88</v>
      </c>
      <c r="P9" s="64"/>
      <c r="Q9" s="64"/>
      <c r="R9" s="70" t="s">
        <v>89</v>
      </c>
      <c r="S9" s="64"/>
      <c r="T9" s="64"/>
      <c r="U9" s="70" t="s">
        <v>90</v>
      </c>
      <c r="V9" s="64"/>
      <c r="W9" s="64"/>
      <c r="X9" s="70" t="s">
        <v>91</v>
      </c>
      <c r="Y9" s="64"/>
      <c r="Z9" s="64"/>
      <c r="AA9" s="70" t="s">
        <v>92</v>
      </c>
      <c r="AB9" s="64"/>
      <c r="AC9" s="64"/>
      <c r="AD9" s="70" t="s">
        <v>93</v>
      </c>
      <c r="AE9" s="64"/>
      <c r="AF9" s="64"/>
      <c r="AG9" s="70" t="s">
        <v>94</v>
      </c>
      <c r="AH9" s="64"/>
      <c r="AI9" s="64"/>
    </row>
    <row r="10" spans="2:35" ht="42.75" customHeight="1" thickBot="1" x14ac:dyDescent="0.25">
      <c r="C10" s="6" t="s">
        <v>95</v>
      </c>
      <c r="D10" s="6" t="s">
        <v>32</v>
      </c>
      <c r="E10" s="6" t="s">
        <v>33</v>
      </c>
      <c r="F10" s="6" t="s">
        <v>96</v>
      </c>
      <c r="G10" s="6" t="s">
        <v>32</v>
      </c>
      <c r="H10" s="6" t="s">
        <v>33</v>
      </c>
      <c r="I10" s="6" t="s">
        <v>96</v>
      </c>
      <c r="J10" s="6" t="s">
        <v>32</v>
      </c>
      <c r="K10" s="6" t="s">
        <v>33</v>
      </c>
      <c r="L10" s="6" t="s">
        <v>96</v>
      </c>
      <c r="M10" s="6" t="s">
        <v>32</v>
      </c>
      <c r="N10" s="6" t="s">
        <v>33</v>
      </c>
      <c r="O10" s="6" t="s">
        <v>96</v>
      </c>
      <c r="P10" s="6" t="s">
        <v>32</v>
      </c>
      <c r="Q10" s="6" t="s">
        <v>33</v>
      </c>
      <c r="R10" s="6" t="s">
        <v>96</v>
      </c>
      <c r="S10" s="6" t="s">
        <v>32</v>
      </c>
      <c r="T10" s="6" t="s">
        <v>33</v>
      </c>
      <c r="U10" s="6" t="s">
        <v>96</v>
      </c>
      <c r="V10" s="6" t="s">
        <v>32</v>
      </c>
      <c r="W10" s="6" t="s">
        <v>33</v>
      </c>
      <c r="X10" s="6" t="s">
        <v>96</v>
      </c>
      <c r="Y10" s="6" t="s">
        <v>32</v>
      </c>
      <c r="Z10" s="6" t="s">
        <v>33</v>
      </c>
      <c r="AA10" s="6" t="s">
        <v>96</v>
      </c>
      <c r="AB10" s="6" t="s">
        <v>32</v>
      </c>
      <c r="AC10" s="6" t="s">
        <v>33</v>
      </c>
      <c r="AD10" s="6" t="s">
        <v>96</v>
      </c>
      <c r="AE10" s="6" t="s">
        <v>32</v>
      </c>
      <c r="AF10" s="6" t="s">
        <v>33</v>
      </c>
      <c r="AG10" s="6" t="s">
        <v>96</v>
      </c>
      <c r="AH10" s="6" t="s">
        <v>32</v>
      </c>
      <c r="AI10" s="6" t="s">
        <v>33</v>
      </c>
    </row>
    <row r="11" spans="2:35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  <c r="AI11" s="28"/>
    </row>
    <row r="12" spans="2:35" ht="20.100000000000001" customHeight="1" thickBot="1" x14ac:dyDescent="0.25">
      <c r="B12" s="3" t="s">
        <v>195</v>
      </c>
      <c r="C12" s="28">
        <v>60</v>
      </c>
      <c r="D12" s="28">
        <v>58</v>
      </c>
      <c r="E12" s="28">
        <v>6</v>
      </c>
      <c r="F12" s="28">
        <v>60</v>
      </c>
      <c r="G12" s="28">
        <v>58</v>
      </c>
      <c r="H12" s="28">
        <v>6</v>
      </c>
      <c r="I12" s="28">
        <v>0</v>
      </c>
      <c r="J12" s="28">
        <v>0</v>
      </c>
      <c r="K12" s="28">
        <v>0</v>
      </c>
      <c r="L12" s="28">
        <v>0</v>
      </c>
      <c r="M12" s="28">
        <v>0</v>
      </c>
      <c r="N12" s="28">
        <v>0</v>
      </c>
      <c r="O12" s="28">
        <v>0</v>
      </c>
      <c r="P12" s="28">
        <v>0</v>
      </c>
      <c r="Q12" s="28">
        <v>0</v>
      </c>
      <c r="R12" s="28">
        <v>0</v>
      </c>
      <c r="S12" s="28">
        <v>0</v>
      </c>
      <c r="T12" s="28">
        <v>0</v>
      </c>
      <c r="U12" s="28">
        <v>19</v>
      </c>
      <c r="V12" s="28">
        <v>17</v>
      </c>
      <c r="W12" s="28">
        <v>4</v>
      </c>
      <c r="X12" s="28">
        <v>19</v>
      </c>
      <c r="Y12" s="28">
        <v>17</v>
      </c>
      <c r="Z12" s="28">
        <v>4</v>
      </c>
      <c r="AA12" s="28">
        <v>0</v>
      </c>
      <c r="AB12" s="28">
        <v>0</v>
      </c>
      <c r="AC12" s="28">
        <v>0</v>
      </c>
      <c r="AD12" s="28">
        <v>0</v>
      </c>
      <c r="AE12" s="28">
        <v>0</v>
      </c>
      <c r="AF12" s="28">
        <v>0</v>
      </c>
      <c r="AG12" s="28">
        <v>0</v>
      </c>
      <c r="AH12" s="28">
        <v>0</v>
      </c>
      <c r="AI12" s="28">
        <v>0</v>
      </c>
    </row>
    <row r="13" spans="2:35" ht="20.100000000000001" customHeight="1" thickBot="1" x14ac:dyDescent="0.25">
      <c r="B13" s="3" t="s">
        <v>238</v>
      </c>
      <c r="C13" s="28">
        <v>34</v>
      </c>
      <c r="D13" s="28">
        <v>34</v>
      </c>
      <c r="E13" s="28">
        <v>3</v>
      </c>
      <c r="F13" s="28">
        <v>34</v>
      </c>
      <c r="G13" s="28">
        <v>34</v>
      </c>
      <c r="H13" s="28">
        <v>3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0</v>
      </c>
      <c r="O13" s="28">
        <v>0</v>
      </c>
      <c r="P13" s="28">
        <v>0</v>
      </c>
      <c r="Q13" s="28">
        <v>0</v>
      </c>
      <c r="R13" s="28">
        <v>0</v>
      </c>
      <c r="S13" s="28">
        <v>0</v>
      </c>
      <c r="T13" s="28">
        <v>0</v>
      </c>
      <c r="U13" s="28">
        <v>0</v>
      </c>
      <c r="V13" s="28">
        <v>0</v>
      </c>
      <c r="W13" s="28">
        <v>0</v>
      </c>
      <c r="X13" s="28">
        <v>0</v>
      </c>
      <c r="Y13" s="28">
        <v>0</v>
      </c>
      <c r="Z13" s="28">
        <v>0</v>
      </c>
      <c r="AA13" s="28">
        <v>0</v>
      </c>
      <c r="AB13" s="28">
        <v>0</v>
      </c>
      <c r="AC13" s="28">
        <v>0</v>
      </c>
      <c r="AD13" s="28">
        <v>0</v>
      </c>
      <c r="AE13" s="28">
        <v>0</v>
      </c>
      <c r="AF13" s="28">
        <v>0</v>
      </c>
      <c r="AG13" s="28">
        <v>0</v>
      </c>
      <c r="AH13" s="28">
        <v>0</v>
      </c>
      <c r="AI13" s="28">
        <v>0</v>
      </c>
    </row>
    <row r="14" spans="2:35" ht="20.100000000000001" customHeight="1" thickBot="1" x14ac:dyDescent="0.25">
      <c r="B14" s="3" t="s">
        <v>374</v>
      </c>
      <c r="C14" s="28">
        <v>223</v>
      </c>
      <c r="D14" s="28">
        <v>217</v>
      </c>
      <c r="E14" s="28">
        <v>13</v>
      </c>
      <c r="F14" s="28">
        <v>223</v>
      </c>
      <c r="G14" s="28">
        <v>217</v>
      </c>
      <c r="H14" s="28">
        <v>13</v>
      </c>
      <c r="I14" s="28">
        <v>0</v>
      </c>
      <c r="J14" s="28">
        <v>0</v>
      </c>
      <c r="K14" s="28">
        <v>0</v>
      </c>
      <c r="L14" s="28">
        <v>0</v>
      </c>
      <c r="M14" s="28">
        <v>0</v>
      </c>
      <c r="N14" s="28">
        <v>0</v>
      </c>
      <c r="O14" s="28">
        <v>0</v>
      </c>
      <c r="P14" s="28">
        <v>0</v>
      </c>
      <c r="Q14" s="28">
        <v>0</v>
      </c>
      <c r="R14" s="28">
        <v>0</v>
      </c>
      <c r="S14" s="28">
        <v>0</v>
      </c>
      <c r="T14" s="28">
        <v>0</v>
      </c>
      <c r="U14" s="28">
        <v>83</v>
      </c>
      <c r="V14" s="28">
        <v>79</v>
      </c>
      <c r="W14" s="28">
        <v>6</v>
      </c>
      <c r="X14" s="28">
        <v>83</v>
      </c>
      <c r="Y14" s="28">
        <v>79</v>
      </c>
      <c r="Z14" s="28">
        <v>6</v>
      </c>
      <c r="AA14" s="28">
        <v>0</v>
      </c>
      <c r="AB14" s="28">
        <v>0</v>
      </c>
      <c r="AC14" s="28">
        <v>0</v>
      </c>
      <c r="AD14" s="28">
        <v>0</v>
      </c>
      <c r="AE14" s="28">
        <v>0</v>
      </c>
      <c r="AF14" s="28">
        <v>0</v>
      </c>
      <c r="AG14" s="28">
        <v>0</v>
      </c>
      <c r="AH14" s="28">
        <v>0</v>
      </c>
      <c r="AI14" s="28">
        <v>0</v>
      </c>
    </row>
    <row r="15" spans="2:35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</row>
    <row r="16" spans="2:35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</row>
    <row r="17" spans="2:35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</row>
    <row r="18" spans="2:35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0</v>
      </c>
      <c r="Q18" s="28">
        <v>0</v>
      </c>
      <c r="R18" s="28">
        <v>0</v>
      </c>
      <c r="S18" s="28">
        <v>0</v>
      </c>
      <c r="T18" s="28">
        <v>0</v>
      </c>
      <c r="U18" s="28">
        <v>0</v>
      </c>
      <c r="V18" s="28">
        <v>0</v>
      </c>
      <c r="W18" s="28">
        <v>0</v>
      </c>
      <c r="X18" s="28">
        <v>0</v>
      </c>
      <c r="Y18" s="28">
        <v>0</v>
      </c>
      <c r="Z18" s="28">
        <v>0</v>
      </c>
      <c r="AA18" s="28">
        <v>0</v>
      </c>
      <c r="AB18" s="28">
        <v>0</v>
      </c>
      <c r="AC18" s="28">
        <v>0</v>
      </c>
      <c r="AD18" s="28">
        <v>0</v>
      </c>
      <c r="AE18" s="28">
        <v>0</v>
      </c>
      <c r="AF18" s="28">
        <v>0</v>
      </c>
      <c r="AG18" s="28">
        <v>0</v>
      </c>
      <c r="AH18" s="28">
        <v>0</v>
      </c>
      <c r="AI18" s="28">
        <v>0</v>
      </c>
    </row>
    <row r="19" spans="2:35" ht="20.100000000000001" customHeight="1" thickBot="1" x14ac:dyDescent="0.25">
      <c r="B19" s="3" t="s">
        <v>242</v>
      </c>
      <c r="C19" s="28">
        <v>182</v>
      </c>
      <c r="D19" s="28">
        <v>179</v>
      </c>
      <c r="E19" s="28">
        <v>8</v>
      </c>
      <c r="F19" s="28">
        <v>182</v>
      </c>
      <c r="G19" s="28">
        <v>179</v>
      </c>
      <c r="H19" s="28">
        <v>8</v>
      </c>
      <c r="I19" s="28">
        <v>0</v>
      </c>
      <c r="J19" s="28">
        <v>0</v>
      </c>
      <c r="K19" s="28">
        <v>0</v>
      </c>
      <c r="L19" s="28">
        <v>0</v>
      </c>
      <c r="M19" s="28">
        <v>0</v>
      </c>
      <c r="N19" s="28">
        <v>0</v>
      </c>
      <c r="O19" s="28">
        <v>0</v>
      </c>
      <c r="P19" s="28">
        <v>0</v>
      </c>
      <c r="Q19" s="28">
        <v>0</v>
      </c>
      <c r="R19" s="28">
        <v>0</v>
      </c>
      <c r="S19" s="28">
        <v>0</v>
      </c>
      <c r="T19" s="28">
        <v>0</v>
      </c>
      <c r="U19" s="28">
        <v>28</v>
      </c>
      <c r="V19" s="28">
        <v>33</v>
      </c>
      <c r="W19" s="28">
        <v>1</v>
      </c>
      <c r="X19" s="28">
        <v>28</v>
      </c>
      <c r="Y19" s="28">
        <v>33</v>
      </c>
      <c r="Z19" s="28">
        <v>1</v>
      </c>
      <c r="AA19" s="28">
        <v>0</v>
      </c>
      <c r="AB19" s="28">
        <v>0</v>
      </c>
      <c r="AC19" s="28">
        <v>0</v>
      </c>
      <c r="AD19" s="28">
        <v>0</v>
      </c>
      <c r="AE19" s="28">
        <v>0</v>
      </c>
      <c r="AF19" s="28">
        <v>0</v>
      </c>
      <c r="AG19" s="28">
        <v>0</v>
      </c>
      <c r="AH19" s="28">
        <v>0</v>
      </c>
      <c r="AI19" s="28">
        <v>0</v>
      </c>
    </row>
    <row r="20" spans="2:35" ht="20.100000000000001" customHeight="1" thickBot="1" x14ac:dyDescent="0.25">
      <c r="B20" s="3" t="s">
        <v>243</v>
      </c>
      <c r="C20" s="28">
        <v>27</v>
      </c>
      <c r="D20" s="28">
        <v>27</v>
      </c>
      <c r="E20" s="28">
        <v>0</v>
      </c>
      <c r="F20" s="28">
        <v>26</v>
      </c>
      <c r="G20" s="28">
        <v>26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</v>
      </c>
      <c r="P20" s="28">
        <v>1</v>
      </c>
      <c r="Q20" s="28">
        <v>0</v>
      </c>
      <c r="R20" s="28">
        <v>0</v>
      </c>
      <c r="S20" s="28">
        <v>0</v>
      </c>
      <c r="T20" s="28">
        <v>0</v>
      </c>
      <c r="U20" s="28">
        <v>3</v>
      </c>
      <c r="V20" s="28">
        <v>4</v>
      </c>
      <c r="W20" s="28">
        <v>0</v>
      </c>
      <c r="X20" s="28">
        <v>3</v>
      </c>
      <c r="Y20" s="28">
        <v>4</v>
      </c>
      <c r="Z20" s="28">
        <v>0</v>
      </c>
      <c r="AA20" s="28">
        <v>0</v>
      </c>
      <c r="AB20" s="28">
        <v>0</v>
      </c>
      <c r="AC20" s="28">
        <v>0</v>
      </c>
      <c r="AD20" s="28">
        <v>0</v>
      </c>
      <c r="AE20" s="28">
        <v>0</v>
      </c>
      <c r="AF20" s="28">
        <v>0</v>
      </c>
      <c r="AG20" s="28">
        <v>0</v>
      </c>
      <c r="AH20" s="28">
        <v>0</v>
      </c>
      <c r="AI20" s="28">
        <v>0</v>
      </c>
    </row>
    <row r="21" spans="2:35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</row>
    <row r="22" spans="2:35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</row>
    <row r="23" spans="2:35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0</v>
      </c>
      <c r="X23" s="28">
        <v>0</v>
      </c>
      <c r="Y23" s="28">
        <v>0</v>
      </c>
      <c r="Z23" s="28">
        <v>0</v>
      </c>
      <c r="AA23" s="28">
        <v>0</v>
      </c>
      <c r="AB23" s="28">
        <v>0</v>
      </c>
      <c r="AC23" s="28">
        <v>0</v>
      </c>
      <c r="AD23" s="28">
        <v>0</v>
      </c>
      <c r="AE23" s="28">
        <v>0</v>
      </c>
      <c r="AF23" s="28">
        <v>0</v>
      </c>
      <c r="AG23" s="28">
        <v>0</v>
      </c>
      <c r="AH23" s="28">
        <v>0</v>
      </c>
      <c r="AI23" s="28">
        <v>0</v>
      </c>
    </row>
    <row r="24" spans="2:35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0</v>
      </c>
      <c r="P24" s="28">
        <v>0</v>
      </c>
      <c r="Q24" s="28">
        <v>0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0</v>
      </c>
      <c r="X24" s="28">
        <v>0</v>
      </c>
      <c r="Y24" s="28">
        <v>0</v>
      </c>
      <c r="Z24" s="28">
        <v>0</v>
      </c>
      <c r="AA24" s="28">
        <v>0</v>
      </c>
      <c r="AB24" s="28">
        <v>0</v>
      </c>
      <c r="AC24" s="28">
        <v>0</v>
      </c>
      <c r="AD24" s="28">
        <v>0</v>
      </c>
      <c r="AE24" s="28">
        <v>0</v>
      </c>
      <c r="AF24" s="28">
        <v>0</v>
      </c>
      <c r="AG24" s="28">
        <v>0</v>
      </c>
      <c r="AH24" s="28">
        <v>0</v>
      </c>
      <c r="AI24" s="28">
        <v>0</v>
      </c>
    </row>
    <row r="25" spans="2:35" ht="20.100000000000001" customHeight="1" thickBot="1" x14ac:dyDescent="0.25">
      <c r="B25" s="4" t="s">
        <v>248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0</v>
      </c>
      <c r="P25" s="28">
        <v>0</v>
      </c>
      <c r="Q25" s="28">
        <v>0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0</v>
      </c>
      <c r="X25" s="28">
        <v>0</v>
      </c>
      <c r="Y25" s="28">
        <v>0</v>
      </c>
      <c r="Z25" s="28">
        <v>0</v>
      </c>
      <c r="AA25" s="28">
        <v>0</v>
      </c>
      <c r="AB25" s="28">
        <v>0</v>
      </c>
      <c r="AC25" s="28">
        <v>0</v>
      </c>
      <c r="AD25" s="28">
        <v>0</v>
      </c>
      <c r="AE25" s="28">
        <v>0</v>
      </c>
      <c r="AF25" s="28">
        <v>0</v>
      </c>
      <c r="AG25" s="28">
        <v>0</v>
      </c>
      <c r="AH25" s="28">
        <v>0</v>
      </c>
      <c r="AI25" s="28">
        <v>0</v>
      </c>
    </row>
    <row r="26" spans="2:35" ht="20.100000000000001" customHeight="1" thickBot="1" x14ac:dyDescent="0.25">
      <c r="B26" s="5" t="s">
        <v>244</v>
      </c>
      <c r="C26" s="28">
        <v>255</v>
      </c>
      <c r="D26" s="28">
        <v>254</v>
      </c>
      <c r="E26" s="28">
        <v>8</v>
      </c>
      <c r="F26" s="28">
        <v>255</v>
      </c>
      <c r="G26" s="28">
        <v>254</v>
      </c>
      <c r="H26" s="28">
        <v>8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0</v>
      </c>
      <c r="O26" s="28">
        <v>0</v>
      </c>
      <c r="P26" s="28">
        <v>0</v>
      </c>
      <c r="Q26" s="28">
        <v>0</v>
      </c>
      <c r="R26" s="28">
        <v>0</v>
      </c>
      <c r="S26" s="28">
        <v>0</v>
      </c>
      <c r="T26" s="28">
        <v>0</v>
      </c>
      <c r="U26" s="28">
        <v>94</v>
      </c>
      <c r="V26" s="28">
        <v>95</v>
      </c>
      <c r="W26" s="28">
        <v>4</v>
      </c>
      <c r="X26" s="28">
        <v>94</v>
      </c>
      <c r="Y26" s="28">
        <v>95</v>
      </c>
      <c r="Z26" s="28">
        <v>4</v>
      </c>
      <c r="AA26" s="28">
        <v>0</v>
      </c>
      <c r="AB26" s="28">
        <v>0</v>
      </c>
      <c r="AC26" s="28">
        <v>0</v>
      </c>
      <c r="AD26" s="28">
        <v>0</v>
      </c>
      <c r="AE26" s="28">
        <v>0</v>
      </c>
      <c r="AF26" s="28">
        <v>0</v>
      </c>
      <c r="AG26" s="28">
        <v>0</v>
      </c>
      <c r="AH26" s="28">
        <v>0</v>
      </c>
      <c r="AI26" s="28">
        <v>0</v>
      </c>
    </row>
    <row r="28" spans="2:35" x14ac:dyDescent="0.2">
      <c r="C28" s="38"/>
      <c r="D28" s="38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  <c r="AA28" s="38"/>
      <c r="AB28" s="38"/>
      <c r="AC28" s="38"/>
      <c r="AD28" s="38"/>
      <c r="AE28" s="38"/>
      <c r="AF28" s="38"/>
      <c r="AG28" s="38"/>
      <c r="AH28" s="38"/>
      <c r="AI28" s="38"/>
    </row>
  </sheetData>
  <mergeCells count="11">
    <mergeCell ref="AG9:AI9"/>
    <mergeCell ref="C9:E9"/>
    <mergeCell ref="F9:H9"/>
    <mergeCell ref="I9:K9"/>
    <mergeCell ref="L9:N9"/>
    <mergeCell ref="O9:Q9"/>
    <mergeCell ref="R9:T9"/>
    <mergeCell ref="U9:W9"/>
    <mergeCell ref="X9:Z9"/>
    <mergeCell ref="AA9:AC9"/>
    <mergeCell ref="AD9:AF9"/>
  </mergeCells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W27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3" width="13" bestFit="1" customWidth="1"/>
    <col min="4" max="4" width="9.375" bestFit="1" customWidth="1"/>
    <col min="5" max="5" width="10.875" bestFit="1" customWidth="1"/>
    <col min="6" max="6" width="12" bestFit="1" customWidth="1"/>
    <col min="7" max="7" width="13" bestFit="1" customWidth="1"/>
    <col min="8" max="8" width="9.375" bestFit="1" customWidth="1"/>
    <col min="9" max="9" width="10.875" bestFit="1" customWidth="1"/>
    <col min="10" max="10" width="12" bestFit="1" customWidth="1"/>
    <col min="11" max="11" width="13" bestFit="1" customWidth="1"/>
    <col min="12" max="12" width="9.375" bestFit="1" customWidth="1"/>
    <col min="13" max="13" width="10.875" bestFit="1" customWidth="1"/>
    <col min="14" max="14" width="12" bestFit="1" customWidth="1"/>
    <col min="15" max="15" width="13" bestFit="1" customWidth="1"/>
    <col min="16" max="16" width="9.375" bestFit="1" customWidth="1"/>
    <col min="17" max="17" width="10.875" bestFit="1" customWidth="1"/>
    <col min="18" max="18" width="12" bestFit="1" customWidth="1"/>
    <col min="19" max="19" width="20.875" bestFit="1" customWidth="1"/>
    <col min="20" max="20" width="13" bestFit="1" customWidth="1"/>
    <col min="21" max="21" width="8.75" bestFit="1" customWidth="1"/>
    <col min="22" max="22" width="12.625" bestFit="1" customWidth="1"/>
    <col min="23" max="23" width="20" bestFit="1" customWidth="1"/>
  </cols>
  <sheetData>
    <row r="9" spans="2:23" ht="44.25" customHeight="1" thickBot="1" x14ac:dyDescent="0.25">
      <c r="B9" s="32"/>
      <c r="C9" s="70" t="s">
        <v>206</v>
      </c>
      <c r="D9" s="64"/>
      <c r="E9" s="64"/>
      <c r="F9" s="71"/>
      <c r="G9" s="70" t="s">
        <v>207</v>
      </c>
      <c r="H9" s="64"/>
      <c r="I9" s="64"/>
      <c r="J9" s="76"/>
      <c r="K9" s="70" t="s">
        <v>208</v>
      </c>
      <c r="L9" s="64"/>
      <c r="M9" s="64"/>
      <c r="N9" s="76"/>
      <c r="O9" s="70" t="s">
        <v>209</v>
      </c>
      <c r="P9" s="64"/>
      <c r="Q9" s="64"/>
      <c r="R9" s="76"/>
      <c r="S9" s="70" t="s">
        <v>210</v>
      </c>
      <c r="T9" s="64"/>
      <c r="U9" s="64"/>
      <c r="V9" s="64"/>
      <c r="W9" s="64"/>
    </row>
    <row r="10" spans="2:23" ht="28.5" customHeight="1" thickBot="1" x14ac:dyDescent="0.25">
      <c r="C10" s="72" t="s">
        <v>97</v>
      </c>
      <c r="D10" s="75" t="s">
        <v>98</v>
      </c>
      <c r="E10" s="75"/>
      <c r="F10" s="74" t="s">
        <v>99</v>
      </c>
      <c r="G10" s="72" t="s">
        <v>97</v>
      </c>
      <c r="H10" s="75" t="s">
        <v>98</v>
      </c>
      <c r="I10" s="75"/>
      <c r="J10" s="74" t="s">
        <v>99</v>
      </c>
      <c r="K10" s="72" t="s">
        <v>97</v>
      </c>
      <c r="L10" s="75" t="s">
        <v>98</v>
      </c>
      <c r="M10" s="75"/>
      <c r="N10" s="74" t="s">
        <v>99</v>
      </c>
      <c r="O10" s="72" t="s">
        <v>97</v>
      </c>
      <c r="P10" s="75" t="s">
        <v>98</v>
      </c>
      <c r="Q10" s="75"/>
      <c r="R10" s="74" t="s">
        <v>99</v>
      </c>
      <c r="S10" s="72" t="s">
        <v>100</v>
      </c>
      <c r="T10" s="75" t="s">
        <v>101</v>
      </c>
      <c r="U10" s="75"/>
      <c r="V10" s="74" t="s">
        <v>102</v>
      </c>
      <c r="W10" s="72" t="s">
        <v>103</v>
      </c>
    </row>
    <row r="11" spans="2:23" ht="41.25" customHeight="1" thickBot="1" x14ac:dyDescent="0.25">
      <c r="C11" s="73"/>
      <c r="D11" s="31" t="s">
        <v>104</v>
      </c>
      <c r="E11" s="31" t="s">
        <v>105</v>
      </c>
      <c r="F11" s="66"/>
      <c r="G11" s="73"/>
      <c r="H11" s="31" t="s">
        <v>104</v>
      </c>
      <c r="I11" s="31" t="s">
        <v>105</v>
      </c>
      <c r="J11" s="66"/>
      <c r="K11" s="73"/>
      <c r="L11" s="31" t="s">
        <v>104</v>
      </c>
      <c r="M11" s="31" t="s">
        <v>105</v>
      </c>
      <c r="N11" s="66"/>
      <c r="O11" s="73"/>
      <c r="P11" s="31" t="s">
        <v>104</v>
      </c>
      <c r="Q11" s="31" t="s">
        <v>105</v>
      </c>
      <c r="R11" s="66"/>
      <c r="S11" s="73"/>
      <c r="T11" s="31" t="s">
        <v>106</v>
      </c>
      <c r="U11" s="31" t="s">
        <v>107</v>
      </c>
      <c r="V11" s="66"/>
      <c r="W11" s="73"/>
    </row>
    <row r="12" spans="2:23" ht="20.100000000000001" customHeight="1" thickBot="1" x14ac:dyDescent="0.25">
      <c r="B12" s="48" t="s">
        <v>239</v>
      </c>
      <c r="C12" s="28"/>
      <c r="D12" s="28"/>
      <c r="E12" s="28"/>
      <c r="F12" s="28"/>
      <c r="G12" s="28"/>
      <c r="H12" s="28"/>
      <c r="I12" s="28"/>
      <c r="J12" s="28"/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</row>
    <row r="13" spans="2:23" ht="20.100000000000001" customHeight="1" thickBot="1" x14ac:dyDescent="0.25">
      <c r="B13" s="3" t="s">
        <v>195</v>
      </c>
      <c r="C13" s="28">
        <v>23</v>
      </c>
      <c r="D13" s="28">
        <v>4</v>
      </c>
      <c r="E13" s="28">
        <v>8</v>
      </c>
      <c r="F13" s="28">
        <v>35</v>
      </c>
      <c r="G13" s="28">
        <v>5</v>
      </c>
      <c r="H13" s="28">
        <v>4</v>
      </c>
      <c r="I13" s="28">
        <v>1</v>
      </c>
      <c r="J13" s="28">
        <v>10</v>
      </c>
      <c r="K13" s="28">
        <v>18</v>
      </c>
      <c r="L13" s="28">
        <v>0</v>
      </c>
      <c r="M13" s="28">
        <v>7</v>
      </c>
      <c r="N13" s="28">
        <v>25</v>
      </c>
      <c r="O13" s="28">
        <v>0</v>
      </c>
      <c r="P13" s="28">
        <v>0</v>
      </c>
      <c r="Q13" s="28">
        <v>0</v>
      </c>
      <c r="R13" s="28">
        <v>0</v>
      </c>
      <c r="S13" s="28">
        <v>47</v>
      </c>
      <c r="T13" s="28">
        <v>16</v>
      </c>
      <c r="U13" s="28">
        <v>39</v>
      </c>
      <c r="V13" s="28">
        <v>1</v>
      </c>
      <c r="W13" s="28">
        <v>103</v>
      </c>
    </row>
    <row r="14" spans="2:23" ht="20.100000000000001" customHeight="1" thickBot="1" x14ac:dyDescent="0.25">
      <c r="B14" s="3" t="s">
        <v>238</v>
      </c>
      <c r="C14" s="28">
        <v>30</v>
      </c>
      <c r="D14" s="28">
        <v>1</v>
      </c>
      <c r="E14" s="28">
        <v>1</v>
      </c>
      <c r="F14" s="28">
        <v>32</v>
      </c>
      <c r="G14" s="28">
        <v>6</v>
      </c>
      <c r="H14" s="28">
        <v>0</v>
      </c>
      <c r="I14" s="28">
        <v>0</v>
      </c>
      <c r="J14" s="28">
        <v>6</v>
      </c>
      <c r="K14" s="28">
        <v>24</v>
      </c>
      <c r="L14" s="28">
        <v>1</v>
      </c>
      <c r="M14" s="28">
        <v>1</v>
      </c>
      <c r="N14" s="28">
        <v>26</v>
      </c>
      <c r="O14" s="28">
        <v>0</v>
      </c>
      <c r="P14" s="28">
        <v>0</v>
      </c>
      <c r="Q14" s="28">
        <v>0</v>
      </c>
      <c r="R14" s="28">
        <v>0</v>
      </c>
      <c r="S14" s="28">
        <v>10</v>
      </c>
      <c r="T14" s="28">
        <v>0</v>
      </c>
      <c r="U14" s="28">
        <v>1</v>
      </c>
      <c r="V14" s="28">
        <v>0</v>
      </c>
      <c r="W14" s="28">
        <v>11</v>
      </c>
    </row>
    <row r="15" spans="2:23" ht="20.100000000000001" customHeight="1" thickBot="1" x14ac:dyDescent="0.25">
      <c r="B15" s="3" t="s">
        <v>374</v>
      </c>
      <c r="C15" s="28">
        <v>96</v>
      </c>
      <c r="D15" s="28">
        <v>1</v>
      </c>
      <c r="E15" s="28">
        <v>38</v>
      </c>
      <c r="F15" s="28">
        <v>135</v>
      </c>
      <c r="G15" s="28">
        <v>78</v>
      </c>
      <c r="H15" s="28">
        <v>0</v>
      </c>
      <c r="I15" s="28">
        <v>5</v>
      </c>
      <c r="J15" s="28">
        <v>83</v>
      </c>
      <c r="K15" s="28">
        <v>18</v>
      </c>
      <c r="L15" s="28">
        <v>1</v>
      </c>
      <c r="M15" s="28">
        <v>33</v>
      </c>
      <c r="N15" s="28">
        <v>52</v>
      </c>
      <c r="O15" s="28">
        <v>0</v>
      </c>
      <c r="P15" s="28">
        <v>0</v>
      </c>
      <c r="Q15" s="28">
        <v>0</v>
      </c>
      <c r="R15" s="28">
        <v>0</v>
      </c>
      <c r="S15" s="28">
        <v>300</v>
      </c>
      <c r="T15" s="28">
        <v>90</v>
      </c>
      <c r="U15" s="28">
        <v>191</v>
      </c>
      <c r="V15" s="28">
        <v>2</v>
      </c>
      <c r="W15" s="28">
        <v>583</v>
      </c>
    </row>
    <row r="16" spans="2:23" ht="20.100000000000001" customHeight="1" thickBot="1" x14ac:dyDescent="0.25">
      <c r="B16" s="3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</row>
    <row r="17" spans="2:23" ht="20.100000000000001" customHeight="1" thickBot="1" x14ac:dyDescent="0.25">
      <c r="B17" s="47" t="s">
        <v>240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</row>
    <row r="18" spans="2:23" ht="20.100000000000001" customHeight="1" thickBot="1" x14ac:dyDescent="0.25">
      <c r="B18" s="47" t="s">
        <v>247</v>
      </c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</row>
    <row r="19" spans="2:23" ht="20.100000000000001" customHeight="1" thickBot="1" x14ac:dyDescent="0.25">
      <c r="B19" s="3" t="s">
        <v>241</v>
      </c>
      <c r="C19" s="28">
        <v>48</v>
      </c>
      <c r="D19" s="28">
        <v>0</v>
      </c>
      <c r="E19" s="28">
        <v>2</v>
      </c>
      <c r="F19" s="28">
        <v>50</v>
      </c>
      <c r="G19" s="28">
        <v>38</v>
      </c>
      <c r="H19" s="28">
        <v>0</v>
      </c>
      <c r="I19" s="28">
        <v>0</v>
      </c>
      <c r="J19" s="28">
        <v>38</v>
      </c>
      <c r="K19" s="28">
        <v>10</v>
      </c>
      <c r="L19" s="28">
        <v>0</v>
      </c>
      <c r="M19" s="28">
        <v>2</v>
      </c>
      <c r="N19" s="28">
        <v>12</v>
      </c>
      <c r="O19" s="28">
        <v>0</v>
      </c>
      <c r="P19" s="28">
        <v>0</v>
      </c>
      <c r="Q19" s="28">
        <v>0</v>
      </c>
      <c r="R19" s="28">
        <v>0</v>
      </c>
      <c r="S19" s="28">
        <v>23</v>
      </c>
      <c r="T19" s="28">
        <v>2</v>
      </c>
      <c r="U19" s="28">
        <v>12</v>
      </c>
      <c r="V19" s="28">
        <v>0</v>
      </c>
      <c r="W19" s="28">
        <v>37</v>
      </c>
    </row>
    <row r="20" spans="2:23" ht="20.100000000000001" customHeight="1" thickBot="1" x14ac:dyDescent="0.25">
      <c r="B20" s="3" t="s">
        <v>242</v>
      </c>
      <c r="C20" s="28">
        <v>518</v>
      </c>
      <c r="D20" s="28">
        <v>0</v>
      </c>
      <c r="E20" s="28">
        <v>47</v>
      </c>
      <c r="F20" s="28">
        <v>565</v>
      </c>
      <c r="G20" s="28">
        <v>445</v>
      </c>
      <c r="H20" s="28">
        <v>0</v>
      </c>
      <c r="I20" s="28">
        <v>19</v>
      </c>
      <c r="J20" s="28">
        <v>464</v>
      </c>
      <c r="K20" s="28">
        <v>73</v>
      </c>
      <c r="L20" s="28">
        <v>0</v>
      </c>
      <c r="M20" s="28">
        <v>28</v>
      </c>
      <c r="N20" s="28">
        <v>101</v>
      </c>
      <c r="O20" s="28">
        <v>0</v>
      </c>
      <c r="P20" s="28">
        <v>0</v>
      </c>
      <c r="Q20" s="28">
        <v>0</v>
      </c>
      <c r="R20" s="28">
        <v>0</v>
      </c>
      <c r="S20" s="28">
        <v>211</v>
      </c>
      <c r="T20" s="28">
        <v>22</v>
      </c>
      <c r="U20" s="28">
        <v>122</v>
      </c>
      <c r="V20" s="28">
        <v>40</v>
      </c>
      <c r="W20" s="28">
        <v>395</v>
      </c>
    </row>
    <row r="21" spans="2:23" ht="20.100000000000001" customHeight="1" thickBot="1" x14ac:dyDescent="0.25">
      <c r="B21" s="3" t="s">
        <v>243</v>
      </c>
      <c r="C21" s="28">
        <v>31</v>
      </c>
      <c r="D21" s="28">
        <v>0</v>
      </c>
      <c r="E21" s="28">
        <v>15</v>
      </c>
      <c r="F21" s="28">
        <v>46</v>
      </c>
      <c r="G21" s="28">
        <v>22</v>
      </c>
      <c r="H21" s="28">
        <v>0</v>
      </c>
      <c r="I21" s="28">
        <v>4</v>
      </c>
      <c r="J21" s="28">
        <v>26</v>
      </c>
      <c r="K21" s="28">
        <v>9</v>
      </c>
      <c r="L21" s="28">
        <v>0</v>
      </c>
      <c r="M21" s="28">
        <v>11</v>
      </c>
      <c r="N21" s="28">
        <v>20</v>
      </c>
      <c r="O21" s="28">
        <v>0</v>
      </c>
      <c r="P21" s="28">
        <v>0</v>
      </c>
      <c r="Q21" s="28">
        <v>0</v>
      </c>
      <c r="R21" s="28">
        <v>0</v>
      </c>
      <c r="S21" s="28">
        <v>47</v>
      </c>
      <c r="T21" s="28">
        <v>8</v>
      </c>
      <c r="U21" s="28">
        <v>5</v>
      </c>
      <c r="V21" s="28">
        <v>6</v>
      </c>
      <c r="W21" s="28">
        <v>66</v>
      </c>
    </row>
    <row r="22" spans="2:23" ht="20.100000000000001" customHeight="1" thickBot="1" x14ac:dyDescent="0.25">
      <c r="B22" s="3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</row>
    <row r="23" spans="2:23" ht="20.100000000000001" customHeight="1" thickBot="1" x14ac:dyDescent="0.25">
      <c r="B23" s="47" t="s">
        <v>166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</row>
    <row r="24" spans="2:23" ht="20.100000000000001" customHeight="1" thickBot="1" x14ac:dyDescent="0.25">
      <c r="B24" s="3" t="s">
        <v>245</v>
      </c>
      <c r="C24" s="28">
        <v>5</v>
      </c>
      <c r="D24" s="28">
        <v>0</v>
      </c>
      <c r="E24" s="28">
        <v>5</v>
      </c>
      <c r="F24" s="28">
        <v>10</v>
      </c>
      <c r="G24" s="28">
        <v>0</v>
      </c>
      <c r="H24" s="28">
        <v>0</v>
      </c>
      <c r="I24" s="28">
        <v>0</v>
      </c>
      <c r="J24" s="28">
        <v>0</v>
      </c>
      <c r="K24" s="28">
        <v>5</v>
      </c>
      <c r="L24" s="28">
        <v>0</v>
      </c>
      <c r="M24" s="28">
        <v>5</v>
      </c>
      <c r="N24" s="28">
        <v>10</v>
      </c>
      <c r="O24" s="28">
        <v>0</v>
      </c>
      <c r="P24" s="28">
        <v>0</v>
      </c>
      <c r="Q24" s="28">
        <v>0</v>
      </c>
      <c r="R24" s="28">
        <v>0</v>
      </c>
      <c r="S24" s="28">
        <v>1</v>
      </c>
      <c r="T24" s="28">
        <v>0</v>
      </c>
      <c r="U24" s="28">
        <v>10</v>
      </c>
      <c r="V24" s="28">
        <v>0</v>
      </c>
      <c r="W24" s="28">
        <v>11</v>
      </c>
    </row>
    <row r="25" spans="2:23" ht="20.100000000000001" customHeight="1" thickBot="1" x14ac:dyDescent="0.25">
      <c r="B25" s="3" t="s">
        <v>246</v>
      </c>
      <c r="C25" s="28">
        <v>1</v>
      </c>
      <c r="D25" s="28">
        <v>0</v>
      </c>
      <c r="E25" s="28">
        <v>0</v>
      </c>
      <c r="F25" s="28">
        <v>1</v>
      </c>
      <c r="G25" s="28">
        <v>0</v>
      </c>
      <c r="H25" s="28">
        <v>0</v>
      </c>
      <c r="I25" s="28">
        <v>0</v>
      </c>
      <c r="J25" s="28">
        <v>0</v>
      </c>
      <c r="K25" s="28">
        <v>1</v>
      </c>
      <c r="L25" s="28">
        <v>0</v>
      </c>
      <c r="M25" s="28">
        <v>0</v>
      </c>
      <c r="N25" s="28">
        <v>1</v>
      </c>
      <c r="O25" s="28">
        <v>0</v>
      </c>
      <c r="P25" s="28">
        <v>0</v>
      </c>
      <c r="Q25" s="28">
        <v>0</v>
      </c>
      <c r="R25" s="28">
        <v>0</v>
      </c>
      <c r="S25" s="28">
        <v>3</v>
      </c>
      <c r="T25" s="28">
        <v>0</v>
      </c>
      <c r="U25" s="28">
        <v>0</v>
      </c>
      <c r="V25" s="28">
        <v>0</v>
      </c>
      <c r="W25" s="28">
        <v>3</v>
      </c>
    </row>
    <row r="26" spans="2:23" ht="20.100000000000001" customHeight="1" thickBot="1" x14ac:dyDescent="0.25">
      <c r="B26" s="4" t="s">
        <v>248</v>
      </c>
      <c r="C26" s="28">
        <v>16</v>
      </c>
      <c r="D26" s="28">
        <v>0</v>
      </c>
      <c r="E26" s="28">
        <v>2</v>
      </c>
      <c r="F26" s="28">
        <v>18</v>
      </c>
      <c r="G26" s="28">
        <v>2</v>
      </c>
      <c r="H26" s="28">
        <v>0</v>
      </c>
      <c r="I26" s="28">
        <v>1</v>
      </c>
      <c r="J26" s="28">
        <v>3</v>
      </c>
      <c r="K26" s="28">
        <v>14</v>
      </c>
      <c r="L26" s="28">
        <v>0</v>
      </c>
      <c r="M26" s="28">
        <v>1</v>
      </c>
      <c r="N26" s="28">
        <v>15</v>
      </c>
      <c r="O26" s="28">
        <v>0</v>
      </c>
      <c r="P26" s="28">
        <v>0</v>
      </c>
      <c r="Q26" s="28">
        <v>0</v>
      </c>
      <c r="R26" s="28">
        <v>0</v>
      </c>
      <c r="S26" s="28">
        <v>5</v>
      </c>
      <c r="T26" s="28">
        <v>0</v>
      </c>
      <c r="U26" s="28">
        <v>1</v>
      </c>
      <c r="V26" s="28">
        <v>0</v>
      </c>
      <c r="W26" s="28">
        <v>6</v>
      </c>
    </row>
    <row r="27" spans="2:23" ht="20.100000000000001" customHeight="1" thickBot="1" x14ac:dyDescent="0.25">
      <c r="B27" s="5" t="s">
        <v>244</v>
      </c>
      <c r="C27" s="28">
        <v>223</v>
      </c>
      <c r="D27" s="28">
        <v>8</v>
      </c>
      <c r="E27" s="28">
        <v>48</v>
      </c>
      <c r="F27" s="28">
        <v>279</v>
      </c>
      <c r="G27" s="28">
        <v>133</v>
      </c>
      <c r="H27" s="28">
        <v>3</v>
      </c>
      <c r="I27" s="28">
        <v>17</v>
      </c>
      <c r="J27" s="28">
        <v>153</v>
      </c>
      <c r="K27" s="28">
        <v>90</v>
      </c>
      <c r="L27" s="28">
        <v>4</v>
      </c>
      <c r="M27" s="28">
        <v>31</v>
      </c>
      <c r="N27" s="28">
        <v>125</v>
      </c>
      <c r="O27" s="28">
        <v>0</v>
      </c>
      <c r="P27" s="28">
        <v>1</v>
      </c>
      <c r="Q27" s="28">
        <v>0</v>
      </c>
      <c r="R27" s="28">
        <v>1</v>
      </c>
      <c r="S27" s="28">
        <v>227</v>
      </c>
      <c r="T27" s="28">
        <v>42</v>
      </c>
      <c r="U27" s="28">
        <v>81</v>
      </c>
      <c r="V27" s="28">
        <v>19</v>
      </c>
      <c r="W27" s="28">
        <v>369</v>
      </c>
    </row>
  </sheetData>
  <mergeCells count="21">
    <mergeCell ref="C9:F9"/>
    <mergeCell ref="G9:J9"/>
    <mergeCell ref="K9:N9"/>
    <mergeCell ref="O9:R9"/>
    <mergeCell ref="S9:W9"/>
    <mergeCell ref="W10:W11"/>
    <mergeCell ref="C10:C11"/>
    <mergeCell ref="R10:R11"/>
    <mergeCell ref="S10:S11"/>
    <mergeCell ref="T10:U10"/>
    <mergeCell ref="V10:V11"/>
    <mergeCell ref="K10:K11"/>
    <mergeCell ref="L10:M10"/>
    <mergeCell ref="N10:N11"/>
    <mergeCell ref="O10:O11"/>
    <mergeCell ref="P10:Q10"/>
    <mergeCell ref="D10:E10"/>
    <mergeCell ref="F10:F11"/>
    <mergeCell ref="G10:G11"/>
    <mergeCell ref="H10:I10"/>
    <mergeCell ref="J10:J11"/>
  </mergeCells>
  <pageMargins left="0.7" right="0.7" top="0.75" bottom="0.75" header="0.3" footer="0.3"/>
  <pageSetup paperSize="9" orientation="portrait" vertic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9:Q26"/>
  <sheetViews>
    <sheetView zoomScaleNormal="100" workbookViewId="0"/>
  </sheetViews>
  <sheetFormatPr baseColWidth="10" defaultRowHeight="12.75" x14ac:dyDescent="0.2"/>
  <cols>
    <col min="1" max="1" width="8.625" customWidth="1"/>
    <col min="2" max="2" width="29.125" bestFit="1" customWidth="1"/>
    <col min="3" max="6" width="15" customWidth="1"/>
    <col min="7" max="7" width="9.625" customWidth="1"/>
    <col min="8" max="11" width="15" customWidth="1"/>
    <col min="12" max="12" width="12" customWidth="1"/>
    <col min="13" max="16" width="15" customWidth="1"/>
    <col min="17" max="17" width="9.625" customWidth="1"/>
  </cols>
  <sheetData>
    <row r="9" spans="2:17" ht="44.25" customHeight="1" thickBot="1" x14ac:dyDescent="0.25">
      <c r="B9" s="33"/>
      <c r="C9" s="70" t="s">
        <v>211</v>
      </c>
      <c r="D9" s="64"/>
      <c r="E9" s="64"/>
      <c r="F9" s="64"/>
      <c r="G9" s="76"/>
      <c r="H9" s="70" t="s">
        <v>212</v>
      </c>
      <c r="I9" s="64"/>
      <c r="J9" s="64"/>
      <c r="K9" s="64"/>
      <c r="L9" s="76"/>
      <c r="M9" s="70" t="s">
        <v>34</v>
      </c>
      <c r="N9" s="64"/>
      <c r="O9" s="64"/>
      <c r="P9" s="64"/>
      <c r="Q9" s="76"/>
    </row>
    <row r="10" spans="2:17" ht="41.25" customHeight="1" thickBot="1" x14ac:dyDescent="0.25">
      <c r="C10" s="78" t="s">
        <v>108</v>
      </c>
      <c r="D10" s="78"/>
      <c r="E10" s="78" t="s">
        <v>109</v>
      </c>
      <c r="F10" s="78"/>
      <c r="G10" s="27" t="s">
        <v>34</v>
      </c>
      <c r="H10" s="78" t="s">
        <v>110</v>
      </c>
      <c r="I10" s="78"/>
      <c r="J10" s="77" t="s">
        <v>109</v>
      </c>
      <c r="K10" s="77"/>
      <c r="L10" s="27" t="s">
        <v>34</v>
      </c>
      <c r="M10" s="78" t="s">
        <v>108</v>
      </c>
      <c r="N10" s="78"/>
      <c r="O10" s="77" t="s">
        <v>109</v>
      </c>
      <c r="P10" s="77"/>
      <c r="Q10" s="27" t="s">
        <v>34</v>
      </c>
    </row>
    <row r="11" spans="2:17" ht="20.100000000000001" customHeight="1" thickBot="1" x14ac:dyDescent="0.25">
      <c r="B11" s="48" t="s">
        <v>239</v>
      </c>
      <c r="C11" s="28"/>
      <c r="D11" s="28"/>
      <c r="E11" s="28"/>
      <c r="F11" s="28"/>
      <c r="G11" s="28"/>
      <c r="H11" s="28"/>
      <c r="I11" s="28"/>
      <c r="J11" s="28"/>
      <c r="K11" s="28"/>
      <c r="L11" s="28"/>
      <c r="M11" s="28"/>
      <c r="N11" s="28"/>
      <c r="O11" s="28"/>
      <c r="P11" s="28"/>
      <c r="Q11" s="28"/>
    </row>
    <row r="12" spans="2:17" ht="20.100000000000001" customHeight="1" thickBot="1" x14ac:dyDescent="0.25">
      <c r="B12" s="3" t="s">
        <v>195</v>
      </c>
      <c r="C12" s="28">
        <v>6</v>
      </c>
      <c r="D12" s="28">
        <v>2</v>
      </c>
      <c r="E12" s="28">
        <v>34</v>
      </c>
      <c r="F12" s="28">
        <v>34</v>
      </c>
      <c r="G12" s="28">
        <v>76</v>
      </c>
      <c r="H12" s="28">
        <v>0</v>
      </c>
      <c r="I12" s="28">
        <v>0</v>
      </c>
      <c r="J12" s="28">
        <v>0</v>
      </c>
      <c r="K12" s="28">
        <v>0</v>
      </c>
      <c r="L12" s="28">
        <v>0</v>
      </c>
      <c r="M12" s="28">
        <v>6</v>
      </c>
      <c r="N12" s="28">
        <v>2</v>
      </c>
      <c r="O12" s="28">
        <v>34</v>
      </c>
      <c r="P12" s="28">
        <v>34</v>
      </c>
      <c r="Q12" s="28">
        <v>76</v>
      </c>
    </row>
    <row r="13" spans="2:17" ht="20.100000000000001" customHeight="1" thickBot="1" x14ac:dyDescent="0.25">
      <c r="B13" s="3" t="s">
        <v>238</v>
      </c>
      <c r="C13" s="28">
        <v>0</v>
      </c>
      <c r="D13" s="28">
        <v>3</v>
      </c>
      <c r="E13" s="28">
        <v>41</v>
      </c>
      <c r="F13" s="28">
        <v>24</v>
      </c>
      <c r="G13" s="28">
        <v>68</v>
      </c>
      <c r="H13" s="28">
        <v>0</v>
      </c>
      <c r="I13" s="28">
        <v>0</v>
      </c>
      <c r="J13" s="28">
        <v>0</v>
      </c>
      <c r="K13" s="28">
        <v>0</v>
      </c>
      <c r="L13" s="28">
        <v>0</v>
      </c>
      <c r="M13" s="28">
        <v>0</v>
      </c>
      <c r="N13" s="28">
        <v>3</v>
      </c>
      <c r="O13" s="28">
        <v>41</v>
      </c>
      <c r="P13" s="28">
        <v>24</v>
      </c>
      <c r="Q13" s="28">
        <v>68</v>
      </c>
    </row>
    <row r="14" spans="2:17" ht="20.100000000000001" customHeight="1" thickBot="1" x14ac:dyDescent="0.25">
      <c r="B14" s="3" t="s">
        <v>374</v>
      </c>
      <c r="C14" s="28">
        <v>5</v>
      </c>
      <c r="D14" s="28">
        <v>23</v>
      </c>
      <c r="E14" s="28">
        <v>98</v>
      </c>
      <c r="F14" s="28">
        <v>354</v>
      </c>
      <c r="G14" s="28">
        <v>480</v>
      </c>
      <c r="H14" s="28">
        <v>0</v>
      </c>
      <c r="I14" s="28">
        <v>1</v>
      </c>
      <c r="J14" s="28">
        <v>0</v>
      </c>
      <c r="K14" s="28">
        <v>0</v>
      </c>
      <c r="L14" s="28">
        <v>1</v>
      </c>
      <c r="M14" s="28">
        <v>5</v>
      </c>
      <c r="N14" s="28">
        <v>24</v>
      </c>
      <c r="O14" s="28">
        <v>98</v>
      </c>
      <c r="P14" s="28">
        <v>354</v>
      </c>
      <c r="Q14" s="28">
        <v>481</v>
      </c>
    </row>
    <row r="15" spans="2:17" ht="20.100000000000001" customHeight="1" thickBot="1" x14ac:dyDescent="0.25">
      <c r="B15" s="3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</row>
    <row r="16" spans="2:17" ht="20.100000000000001" customHeight="1" thickBot="1" x14ac:dyDescent="0.25">
      <c r="B16" s="47" t="s">
        <v>240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</row>
    <row r="17" spans="2:17" ht="20.100000000000001" customHeight="1" thickBot="1" x14ac:dyDescent="0.25">
      <c r="B17" s="47" t="s">
        <v>247</v>
      </c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2:17" ht="20.100000000000001" customHeight="1" thickBot="1" x14ac:dyDescent="0.25">
      <c r="B18" s="3" t="s">
        <v>241</v>
      </c>
      <c r="C18" s="28">
        <v>0</v>
      </c>
      <c r="D18" s="28">
        <v>0</v>
      </c>
      <c r="E18" s="28">
        <v>27</v>
      </c>
      <c r="F18" s="28">
        <v>25</v>
      </c>
      <c r="G18" s="28">
        <v>52</v>
      </c>
      <c r="H18" s="28">
        <v>0</v>
      </c>
      <c r="I18" s="28">
        <v>0</v>
      </c>
      <c r="J18" s="28">
        <v>0</v>
      </c>
      <c r="K18" s="28">
        <v>0</v>
      </c>
      <c r="L18" s="28">
        <v>0</v>
      </c>
      <c r="M18" s="28">
        <v>0</v>
      </c>
      <c r="N18" s="28">
        <v>0</v>
      </c>
      <c r="O18" s="28">
        <v>27</v>
      </c>
      <c r="P18" s="28">
        <v>25</v>
      </c>
      <c r="Q18" s="28">
        <v>52</v>
      </c>
    </row>
    <row r="19" spans="2:17" ht="20.100000000000001" customHeight="1" thickBot="1" x14ac:dyDescent="0.25">
      <c r="B19" s="3" t="s">
        <v>242</v>
      </c>
      <c r="C19" s="28">
        <v>2</v>
      </c>
      <c r="D19" s="28">
        <v>6</v>
      </c>
      <c r="E19" s="28">
        <v>62</v>
      </c>
      <c r="F19" s="28">
        <v>145</v>
      </c>
      <c r="G19" s="28">
        <v>215</v>
      </c>
      <c r="H19" s="28">
        <v>0</v>
      </c>
      <c r="I19" s="28">
        <v>0</v>
      </c>
      <c r="J19" s="28">
        <v>0</v>
      </c>
      <c r="K19" s="28">
        <v>0</v>
      </c>
      <c r="L19" s="28">
        <v>0</v>
      </c>
      <c r="M19" s="28">
        <v>2</v>
      </c>
      <c r="N19" s="28">
        <v>6</v>
      </c>
      <c r="O19" s="28">
        <v>62</v>
      </c>
      <c r="P19" s="28">
        <v>145</v>
      </c>
      <c r="Q19" s="28">
        <v>215</v>
      </c>
    </row>
    <row r="20" spans="2:17" ht="20.100000000000001" customHeight="1" thickBot="1" x14ac:dyDescent="0.25">
      <c r="B20" s="3" t="s">
        <v>243</v>
      </c>
      <c r="C20" s="28">
        <v>0</v>
      </c>
      <c r="D20" s="28">
        <v>0</v>
      </c>
      <c r="E20" s="28">
        <v>17</v>
      </c>
      <c r="F20" s="28">
        <v>21</v>
      </c>
      <c r="G20" s="28">
        <v>38</v>
      </c>
      <c r="H20" s="28">
        <v>0</v>
      </c>
      <c r="I20" s="28">
        <v>0</v>
      </c>
      <c r="J20" s="28">
        <v>0</v>
      </c>
      <c r="K20" s="28">
        <v>0</v>
      </c>
      <c r="L20" s="28">
        <v>0</v>
      </c>
      <c r="M20" s="28">
        <v>0</v>
      </c>
      <c r="N20" s="28">
        <v>0</v>
      </c>
      <c r="O20" s="28">
        <v>17</v>
      </c>
      <c r="P20" s="28">
        <v>21</v>
      </c>
      <c r="Q20" s="28">
        <v>38</v>
      </c>
    </row>
    <row r="21" spans="2:17" ht="20.100000000000001" customHeight="1" thickBot="1" x14ac:dyDescent="0.25">
      <c r="B21" s="3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</row>
    <row r="22" spans="2:17" ht="20.100000000000001" customHeight="1" thickBot="1" x14ac:dyDescent="0.25">
      <c r="B22" s="47" t="s">
        <v>166</v>
      </c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</row>
    <row r="23" spans="2:17" ht="20.100000000000001" customHeight="1" thickBot="1" x14ac:dyDescent="0.25">
      <c r="B23" s="3" t="s">
        <v>245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  <c r="I23" s="28">
        <v>0</v>
      </c>
      <c r="J23" s="28">
        <v>0</v>
      </c>
      <c r="K23" s="28">
        <v>0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</row>
    <row r="24" spans="2:17" ht="20.100000000000001" customHeight="1" thickBot="1" x14ac:dyDescent="0.25">
      <c r="B24" s="3" t="s">
        <v>246</v>
      </c>
      <c r="C24" s="28">
        <v>0</v>
      </c>
      <c r="D24" s="28">
        <v>0</v>
      </c>
      <c r="E24" s="28">
        <v>5</v>
      </c>
      <c r="F24" s="28">
        <v>10</v>
      </c>
      <c r="G24" s="28">
        <v>15</v>
      </c>
      <c r="H24" s="28">
        <v>0</v>
      </c>
      <c r="I24" s="28">
        <v>0</v>
      </c>
      <c r="J24" s="28">
        <v>0</v>
      </c>
      <c r="K24" s="28">
        <v>0</v>
      </c>
      <c r="L24" s="28">
        <v>0</v>
      </c>
      <c r="M24" s="28">
        <v>0</v>
      </c>
      <c r="N24" s="28">
        <v>0</v>
      </c>
      <c r="O24" s="28">
        <v>5</v>
      </c>
      <c r="P24" s="28">
        <v>10</v>
      </c>
      <c r="Q24" s="28">
        <v>15</v>
      </c>
    </row>
    <row r="25" spans="2:17" ht="20.100000000000001" customHeight="1" thickBot="1" x14ac:dyDescent="0.25">
      <c r="B25" s="4" t="s">
        <v>248</v>
      </c>
      <c r="C25" s="28">
        <v>1</v>
      </c>
      <c r="D25" s="28">
        <v>0</v>
      </c>
      <c r="E25" s="28">
        <v>22</v>
      </c>
      <c r="F25" s="28">
        <v>31</v>
      </c>
      <c r="G25" s="28">
        <v>54</v>
      </c>
      <c r="H25" s="28">
        <v>0</v>
      </c>
      <c r="I25" s="28">
        <v>0</v>
      </c>
      <c r="J25" s="28">
        <v>0</v>
      </c>
      <c r="K25" s="28">
        <v>0</v>
      </c>
      <c r="L25" s="28">
        <v>0</v>
      </c>
      <c r="M25" s="28">
        <v>1</v>
      </c>
      <c r="N25" s="28">
        <v>0</v>
      </c>
      <c r="O25" s="28">
        <v>22</v>
      </c>
      <c r="P25" s="28">
        <v>31</v>
      </c>
      <c r="Q25" s="28">
        <v>54</v>
      </c>
    </row>
    <row r="26" spans="2:17" ht="20.100000000000001" customHeight="1" thickBot="1" x14ac:dyDescent="0.25">
      <c r="B26" s="5" t="s">
        <v>244</v>
      </c>
      <c r="C26" s="28">
        <v>0</v>
      </c>
      <c r="D26" s="28">
        <v>4</v>
      </c>
      <c r="E26" s="28">
        <v>141</v>
      </c>
      <c r="F26" s="28">
        <v>126</v>
      </c>
      <c r="G26" s="28">
        <v>271</v>
      </c>
      <c r="H26" s="28">
        <v>0</v>
      </c>
      <c r="I26" s="28">
        <v>0</v>
      </c>
      <c r="J26" s="28">
        <v>0</v>
      </c>
      <c r="K26" s="28">
        <v>0</v>
      </c>
      <c r="L26" s="28">
        <v>0</v>
      </c>
      <c r="M26" s="28">
        <v>0</v>
      </c>
      <c r="N26" s="28">
        <v>4</v>
      </c>
      <c r="O26" s="28">
        <v>141</v>
      </c>
      <c r="P26" s="28">
        <v>126</v>
      </c>
      <c r="Q26" s="28">
        <v>271</v>
      </c>
    </row>
  </sheetData>
  <mergeCells count="9">
    <mergeCell ref="O10:P10"/>
    <mergeCell ref="C9:G9"/>
    <mergeCell ref="H9:L9"/>
    <mergeCell ref="M9:Q9"/>
    <mergeCell ref="C10:D10"/>
    <mergeCell ref="E10:F10"/>
    <mergeCell ref="H10:I10"/>
    <mergeCell ref="J10:K10"/>
    <mergeCell ref="M10:N10"/>
  </mergeCells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25</vt:i4>
      </vt:variant>
    </vt:vector>
  </HeadingPairs>
  <TitlesOfParts>
    <vt:vector size="25" baseType="lpstr">
      <vt:lpstr>Inicio</vt:lpstr>
      <vt:lpstr>Movimiento</vt:lpstr>
      <vt:lpstr>Delitos</vt:lpstr>
      <vt:lpstr>AP por tipo de Delitos Leves</vt:lpstr>
      <vt:lpstr>Asuntos Civiles</vt:lpstr>
      <vt:lpstr>Medidas LEC</vt:lpstr>
      <vt:lpstr>Auxilio Judicial</vt:lpstr>
      <vt:lpstr>Señalamientos</vt:lpstr>
      <vt:lpstr>Procedimientos Elevados</vt:lpstr>
      <vt:lpstr>Sumarios Elevados</vt:lpstr>
      <vt:lpstr>Proc Jurado elevados</vt:lpstr>
      <vt:lpstr>Órdenes según Instancia</vt:lpstr>
      <vt:lpstr>Órdenes según Instancia%</vt:lpstr>
      <vt:lpstr>Medidas Protección</vt:lpstr>
      <vt:lpstr>Órdenes y Medidas</vt:lpstr>
      <vt:lpstr>Procesos por Delito</vt:lpstr>
      <vt:lpstr>Personas Enjuiciadas</vt:lpstr>
      <vt:lpstr>% de Condenas</vt:lpstr>
      <vt:lpstr>Relación Víctima_Denunciado </vt:lpstr>
      <vt:lpstr>% Relación Víctimas_Denunciado</vt:lpstr>
      <vt:lpstr>Denuncias-Renuncias</vt:lpstr>
      <vt:lpstr>Distribucion % Denuncias</vt:lpstr>
      <vt:lpstr>Sobreseimientos</vt:lpstr>
      <vt:lpstr>AUX TERM</vt:lpstr>
      <vt:lpstr>Terminación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Gregorio Manuel Otero Cuevas</dc:creator>
  <cp:lastModifiedBy>Belen Manchon Colmenarejo</cp:lastModifiedBy>
  <cp:lastPrinted>2021-03-10T10:41:40Z</cp:lastPrinted>
  <dcterms:created xsi:type="dcterms:W3CDTF">2018-11-16T09:47:02Z</dcterms:created>
  <dcterms:modified xsi:type="dcterms:W3CDTF">2021-03-11T10:25:16Z</dcterms:modified>
</cp:coreProperties>
</file>